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95" windowHeight="10995" activeTab="5"/>
  </bookViews>
  <sheets>
    <sheet name="Bilanz07820" sheetId="1" r:id="rId1"/>
    <sheet name="GuV07820" sheetId="2" r:id="rId2"/>
    <sheet name="Bilanz07825" sheetId="3" r:id="rId3"/>
    <sheet name="GuV07825" sheetId="4" r:id="rId4"/>
    <sheet name="Bilanz07826" sheetId="5" r:id="rId5"/>
    <sheet name="GuV07826" sheetId="6" r:id="rId6"/>
  </sheets>
  <definedNames>
    <definedName name="_xlnm.Print_Area" localSheetId="2">'Bilanz07825'!$A$1:$I$42</definedName>
  </definedNames>
  <calcPr fullCalcOnLoad="1"/>
</workbook>
</file>

<file path=xl/sharedStrings.xml><?xml version="1.0" encoding="utf-8"?>
<sst xmlns="http://schemas.openxmlformats.org/spreadsheetml/2006/main" count="454" uniqueCount="179">
  <si>
    <t>Aktivseite</t>
  </si>
  <si>
    <t>Stand</t>
  </si>
  <si>
    <t>Passivseite</t>
  </si>
  <si>
    <t xml:space="preserve">Stand </t>
  </si>
  <si>
    <t>A.</t>
  </si>
  <si>
    <t>Anlagevermögen</t>
  </si>
  <si>
    <t>Euro</t>
  </si>
  <si>
    <t xml:space="preserve">Eigenkapital </t>
  </si>
  <si>
    <t>I.</t>
  </si>
  <si>
    <t>Immaterielle Vermögensgegenstände</t>
  </si>
  <si>
    <t>1. Gewährtes Kapital</t>
  </si>
  <si>
    <t>2. Gewinnrücklagen</t>
  </si>
  <si>
    <t>II.</t>
  </si>
  <si>
    <t>Sachanlagen</t>
  </si>
  <si>
    <t xml:space="preserve"> </t>
  </si>
  <si>
    <t>1. Grundstücke und grundstücks-</t>
  </si>
  <si>
    <t xml:space="preserve">   gleiche Rechte mit Betriebsbauten</t>
  </si>
  <si>
    <t>3. Bilanzgewinn</t>
  </si>
  <si>
    <t>2. Außenanlagen</t>
  </si>
  <si>
    <t>3. Technische Anlagen</t>
  </si>
  <si>
    <t>B.</t>
  </si>
  <si>
    <t>Sonderposten aus Zuschüssen und Zuweisungen</t>
  </si>
  <si>
    <t>4. Einrichtungen und Ausstattungen</t>
  </si>
  <si>
    <t xml:space="preserve">     </t>
  </si>
  <si>
    <t>zur Finanzierung des Anlagevermögens</t>
  </si>
  <si>
    <t>5. Fahrzeuge</t>
  </si>
  <si>
    <t>1. Sonderposten aus Zuweisung und</t>
  </si>
  <si>
    <t xml:space="preserve">6. Geleistete Anzahlungen und </t>
  </si>
  <si>
    <t xml:space="preserve">    Zuschüssen der öffentlichen Hand</t>
  </si>
  <si>
    <t xml:space="preserve">   Anlagen im Bau</t>
  </si>
  <si>
    <t>2. Sonderposten aus Zuschüssen Dritter</t>
  </si>
  <si>
    <t>III.</t>
  </si>
  <si>
    <t>Finanzanlagen</t>
  </si>
  <si>
    <t xml:space="preserve">C. </t>
  </si>
  <si>
    <t xml:space="preserve">Rückstellungen </t>
  </si>
  <si>
    <t>1. Rückstellungen aus Vermögensübertragung mit</t>
  </si>
  <si>
    <t>B</t>
  </si>
  <si>
    <t>Umlaufvermögen</t>
  </si>
  <si>
    <t xml:space="preserve">    Rückzahlungsverpflichtung an den Träger</t>
  </si>
  <si>
    <t>Vorräte</t>
  </si>
  <si>
    <t xml:space="preserve">2. Sonstige Rückstellungen </t>
  </si>
  <si>
    <t>1. Roh-, Hilfs- und Betriebsstoffe</t>
  </si>
  <si>
    <t xml:space="preserve">Forderungen und sonstige </t>
  </si>
  <si>
    <t>D.</t>
  </si>
  <si>
    <t>Verbindlichkeiten</t>
  </si>
  <si>
    <t xml:space="preserve"> Vermögensgegenstände</t>
  </si>
  <si>
    <t>1. Verbindlichkeiten aus Lieferungen u. Leistungen</t>
  </si>
  <si>
    <t xml:space="preserve">1. Forderungen aus Lieferungen und </t>
  </si>
  <si>
    <t xml:space="preserve">     -davon mit einer Restlaufzeit bis zu einem Jahr</t>
  </si>
  <si>
    <t xml:space="preserve">    Leistungen </t>
  </si>
  <si>
    <t xml:space="preserve">     EUR 144.015,86</t>
  </si>
  <si>
    <t xml:space="preserve">    - davon mit einer Restlaufzeit von mehr als</t>
  </si>
  <si>
    <t>2. Verbindlichkeiten gegenüber dem Träger der Ein-</t>
  </si>
  <si>
    <t xml:space="preserve">       einem Jahr EURO 0,00</t>
  </si>
  <si>
    <t xml:space="preserve">     richtung und anderen Einrichtungen des Trägers</t>
  </si>
  <si>
    <t>2. Forderungen gegen den Träger der Einrich-</t>
  </si>
  <si>
    <t xml:space="preserve">    - davon mit einer Restlaufzeit bis zu einem Jahr</t>
  </si>
  <si>
    <t xml:space="preserve">  tung und andere Einrichtungen des Trägers</t>
  </si>
  <si>
    <t xml:space="preserve">      EUR 465.530,57</t>
  </si>
  <si>
    <t>3. Sonstige Vermögensgegenstände</t>
  </si>
  <si>
    <t>3. Verbindlichkeiten aus öffentl. Fördermittel für In-</t>
  </si>
  <si>
    <t xml:space="preserve">     vestitionen - davon mit einer Restlaufzeit bis zu</t>
  </si>
  <si>
    <t xml:space="preserve">     einem Jahr EUR 731.217,81</t>
  </si>
  <si>
    <t xml:space="preserve">4. Sonstige Verbindlichkeiten </t>
  </si>
  <si>
    <t xml:space="preserve">     - davon mit einer Restlaufzeit von bis zu einem</t>
  </si>
  <si>
    <t>Kassenbestand, Guthaben bei Kreditinstituten</t>
  </si>
  <si>
    <t xml:space="preserve">       Jahr EUR 436.335,07</t>
  </si>
  <si>
    <t>C.</t>
  </si>
  <si>
    <t>Rechnungsabgrenzungsposten</t>
  </si>
  <si>
    <t>E.</t>
  </si>
  <si>
    <t>Für die Betriebsleitung</t>
  </si>
  <si>
    <t>Bedburg-Hau, den 03.07.2008</t>
  </si>
  <si>
    <t xml:space="preserve">gez. Ströbele, Fachlicher Direktor       gez.  Peerenboom, Kaufmännischer Direktor                </t>
  </si>
  <si>
    <t>2.</t>
  </si>
  <si>
    <t>Sonstige betriebliche Erträge</t>
  </si>
  <si>
    <t>3.</t>
  </si>
  <si>
    <t>Personalaufwand</t>
  </si>
  <si>
    <t>a) Löhne und Gehälter</t>
  </si>
  <si>
    <t>b) Sozialabgaben, Altersversor-</t>
  </si>
  <si>
    <t xml:space="preserve">    gung und sonstige Aufwendungen</t>
  </si>
  <si>
    <t>4.</t>
  </si>
  <si>
    <t>Materialaufwand</t>
  </si>
  <si>
    <t>a) Lebensmittel</t>
  </si>
  <si>
    <t>b)Wasser, Energie, Brennstoffe</t>
  </si>
  <si>
    <t>c) Wirtschaftsbedarf/Verwaltungsbedarf</t>
  </si>
  <si>
    <t>5.</t>
  </si>
  <si>
    <t>Aufwendungen für zentrale Dienstleistungen</t>
  </si>
  <si>
    <t>6.</t>
  </si>
  <si>
    <t>Steuern, Abgaben, Versicherungen</t>
  </si>
  <si>
    <t>7.</t>
  </si>
  <si>
    <t>Mieten, Pachten, Leasing</t>
  </si>
  <si>
    <t>Zwischenergebnis</t>
  </si>
  <si>
    <t>8.</t>
  </si>
  <si>
    <t>Erträge aus öffentlicher und nichtöff-</t>
  </si>
  <si>
    <t>entlicher Förderng von Investitionen</t>
  </si>
  <si>
    <t>9.</t>
  </si>
  <si>
    <t>Erträge aus der Auflösung von Sonder-</t>
  </si>
  <si>
    <t>posten und Rückstellungen</t>
  </si>
  <si>
    <t>10.</t>
  </si>
  <si>
    <t xml:space="preserve">Aufwendungen aus der Zuführung zu </t>
  </si>
  <si>
    <t>Sonderposten/ Verbindlichkeiten</t>
  </si>
  <si>
    <t>11.</t>
  </si>
  <si>
    <t>Abschreibungen</t>
  </si>
  <si>
    <t>auf immaterielle Vermögensgegen-</t>
  </si>
  <si>
    <t>stände und Sachanlagen</t>
  </si>
  <si>
    <t>12.</t>
  </si>
  <si>
    <t>Aufwendungen für Instandhaltung und</t>
  </si>
  <si>
    <t>Instandsetzung</t>
  </si>
  <si>
    <t>13.</t>
  </si>
  <si>
    <t>Sonstige ordentliche und außerordent-</t>
  </si>
  <si>
    <t>liche Aufwendungen</t>
  </si>
  <si>
    <t>14.</t>
  </si>
  <si>
    <t>Zinsen und ähnliche Erträge</t>
  </si>
  <si>
    <t>15.</t>
  </si>
  <si>
    <t>Zinsen und ähnliche Aufwendungen</t>
  </si>
  <si>
    <t>16.</t>
  </si>
  <si>
    <t>Jahresfehlbetrag/-überschuss</t>
  </si>
  <si>
    <t>17.</t>
  </si>
  <si>
    <t>Gewinnvortrag</t>
  </si>
  <si>
    <t>18.</t>
  </si>
  <si>
    <t>Entnahmen aus Gewinnrücklagen</t>
  </si>
  <si>
    <t>19.</t>
  </si>
  <si>
    <t>Einstellung in Gewinnrücklagen</t>
  </si>
  <si>
    <t>20.</t>
  </si>
  <si>
    <t>Bilanzgewinn</t>
  </si>
  <si>
    <t>Umsatzerlöse</t>
  </si>
  <si>
    <t>1.</t>
  </si>
  <si>
    <t>Vermögensgegenstände</t>
  </si>
  <si>
    <t>2. Rückstellungen für Pensionen</t>
  </si>
  <si>
    <t xml:space="preserve">3. Sonstige Rückstellungen </t>
  </si>
  <si>
    <t xml:space="preserve">    tung und andere Einrichtungen des Trägers</t>
  </si>
  <si>
    <t>Verbindlichkeiten aus Lieferungen und Leistungen</t>
  </si>
  <si>
    <t xml:space="preserve">    -davon mit einer Restlaufzeit bis zu einem Jahr</t>
  </si>
  <si>
    <t xml:space="preserve">   einem Jahr EURO 12.045,01 </t>
  </si>
  <si>
    <t>Verbindlichkeiten gegenüber dem Träger der Ein-</t>
  </si>
  <si>
    <t xml:space="preserve">   (Vorjahr EUR 11.361,57)</t>
  </si>
  <si>
    <t>richtung und anderen Einrichtungen des Trägers</t>
  </si>
  <si>
    <t>-davon mit einer Restlaufzeit bis zu einem Jahr</t>
  </si>
  <si>
    <t>Verbindlichkeiten aus öffentlichen Fördermitteln für</t>
  </si>
  <si>
    <t>Investitionen - davon mit einer Restlaufzeit bis zu</t>
  </si>
  <si>
    <t>einem Jahr EUR 0,00 (Vorjahr EUR 0,00)</t>
  </si>
  <si>
    <t xml:space="preserve">Sonstige Verbindlichkeiten </t>
  </si>
  <si>
    <t>- davon mit einer Restlaufzeit von bis zu einem</t>
  </si>
  <si>
    <t>Langenfeld, den 02.07.2008</t>
  </si>
  <si>
    <t>Die Betriebsleitung</t>
  </si>
  <si>
    <t>Schueler, Fachlicher Direktor</t>
  </si>
  <si>
    <t>Schürmanns, komm.Kaufmännische Direktor</t>
  </si>
  <si>
    <t>b) Wasser, Energie, Brennstoffe</t>
  </si>
  <si>
    <t>a) auf immaterielle Vermögensgegen-</t>
  </si>
  <si>
    <t xml:space="preserve">    stände und Sachanlagen</t>
  </si>
  <si>
    <t>b) auf Forderungen und sonstige Ver-</t>
  </si>
  <si>
    <t xml:space="preserve">    mögensgegenstände</t>
  </si>
  <si>
    <t>2. zweckgebundene Rücklagen</t>
  </si>
  <si>
    <t xml:space="preserve">    -davon Gewinnvortrag EUR 68.313,14</t>
  </si>
  <si>
    <t>2. Einrichtungen und Ausstattungen</t>
  </si>
  <si>
    <t>3. Fahrzeuge</t>
  </si>
  <si>
    <t>1. Rückstellungen aus Vermögensübertragung</t>
  </si>
  <si>
    <t xml:space="preserve">   mit Rückzahlungsverpflichtung an den Träger</t>
  </si>
  <si>
    <t>2. Pensionsrückstellungen</t>
  </si>
  <si>
    <t>EUR 217.111,32 (31.12.2006:  EURO 263.427,90)</t>
  </si>
  <si>
    <t xml:space="preserve">   einem Jahr EURO 0,00 (Vorjahr EURO 0,00)</t>
  </si>
  <si>
    <t>richutng und anderen Einrichtungen des Trägers</t>
  </si>
  <si>
    <t>EUR 1.413.574,10 (31.12.2006: EUR 1.464.839,00)</t>
  </si>
  <si>
    <t>Verbindlichkeiten aus öffentlichen Fördermittel für</t>
  </si>
  <si>
    <t>Investitionen - davon mit einer Restlaufzeit</t>
  </si>
  <si>
    <t>bis zu einem Jahr EUR 0,00 (31.12.2006: EURO 0,00)</t>
  </si>
  <si>
    <t>- davon mit einer Restlaufzeit von bis zu einem Jahr</t>
  </si>
  <si>
    <t xml:space="preserve"> EUR 818.138,70 (31.12.2006: EUR 758.274,59)</t>
  </si>
  <si>
    <t>Andere Abgrenzungsposten</t>
  </si>
  <si>
    <t>F.</t>
  </si>
  <si>
    <t xml:space="preserve">Ausgleichsposten </t>
  </si>
  <si>
    <t>Viersen, den 02.07.2008</t>
  </si>
  <si>
    <t xml:space="preserve">               Für die Betriebsleitung</t>
  </si>
  <si>
    <t xml:space="preserve">                                                                                     </t>
  </si>
  <si>
    <t xml:space="preserve">    Nottelmann, Fachliche Direktorin           Schürmanns, Kaufmännischer Direktor                </t>
  </si>
  <si>
    <t>Jahresüberschuss/-fehlbetrag</t>
  </si>
  <si>
    <t>EUR 279.724,57 (Vorjahr EUR 426.722,40)</t>
  </si>
  <si>
    <t>EUR 882.454,80  (Vorjahr EUR 770.422,14)</t>
  </si>
  <si>
    <t>Jahr EUR 307.154,86 (Vorjahr EUR 952.040,39)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</si>
</sst>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%"/>
    <numFmt numFmtId="169" formatCode="mmm\ yyyy"/>
    <numFmt numFmtId="170" formatCode="#,##0.0"/>
    <numFmt numFmtId="171" formatCode="d/m/yyyy;@"/>
    <numFmt numFmtId="172" formatCode="0.0"/>
  </numFmts>
  <fonts count="11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u val="single"/>
      <sz val="9"/>
      <name val="Arial"/>
      <family val="2"/>
    </font>
    <font>
      <u val="singleAccounting"/>
      <sz val="9"/>
      <name val="Arial"/>
      <family val="2"/>
    </font>
    <font>
      <u val="doubleAccounting"/>
      <sz val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color indexed="9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 applyProtection="1">
      <alignment/>
      <protection locked="0"/>
    </xf>
    <xf numFmtId="4" fontId="2" fillId="0" borderId="1" xfId="0" applyNumberFormat="1" applyFont="1" applyBorder="1" applyAlignment="1" applyProtection="1">
      <alignment/>
      <protection locked="0"/>
    </xf>
    <xf numFmtId="4" fontId="2" fillId="0" borderId="0" xfId="0" applyNumberFormat="1" applyFont="1" applyBorder="1" applyAlignment="1">
      <alignment/>
    </xf>
    <xf numFmtId="0" fontId="2" fillId="2" borderId="0" xfId="0" applyFont="1" applyFill="1" applyAlignment="1">
      <alignment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Border="1" applyAlignment="1">
      <alignment/>
    </xf>
    <xf numFmtId="4" fontId="3" fillId="2" borderId="0" xfId="0" applyNumberFormat="1" applyFont="1" applyFill="1" applyAlignment="1">
      <alignment/>
    </xf>
    <xf numFmtId="4" fontId="2" fillId="2" borderId="0" xfId="0" applyNumberFormat="1" applyFont="1" applyFill="1" applyAlignment="1">
      <alignment/>
    </xf>
    <xf numFmtId="0" fontId="2" fillId="0" borderId="0" xfId="0" applyFont="1" applyAlignment="1" applyProtection="1">
      <alignment/>
      <protection locked="0"/>
    </xf>
    <xf numFmtId="4" fontId="2" fillId="0" borderId="0" xfId="0" applyNumberFormat="1" applyFont="1" applyBorder="1" applyAlignment="1" applyProtection="1">
      <alignment/>
      <protection locked="0"/>
    </xf>
    <xf numFmtId="0" fontId="3" fillId="0" borderId="0" xfId="0" applyFont="1" applyAlignment="1">
      <alignment horizontal="left"/>
    </xf>
    <xf numFmtId="4" fontId="3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" fontId="4" fillId="0" borderId="0" xfId="0" applyNumberFormat="1" applyFont="1" applyAlignment="1" applyProtection="1">
      <alignment/>
      <protection locked="0"/>
    </xf>
    <xf numFmtId="0" fontId="2" fillId="0" borderId="0" xfId="0" applyFont="1" applyAlignment="1">
      <alignment/>
    </xf>
    <xf numFmtId="4" fontId="2" fillId="0" borderId="0" xfId="0" applyNumberFormat="1" applyFont="1" applyAlignment="1" applyProtection="1">
      <alignment/>
      <protection locked="0"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 applyProtection="1">
      <alignment/>
      <protection locked="0"/>
    </xf>
    <xf numFmtId="4" fontId="2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2" fillId="0" borderId="0" xfId="0" applyFont="1" applyAlignment="1">
      <alignment vertical="distributed"/>
    </xf>
    <xf numFmtId="4" fontId="5" fillId="0" borderId="0" xfId="0" applyNumberFormat="1" applyFont="1" applyAlignment="1" applyProtection="1">
      <alignment/>
      <protection locked="0"/>
    </xf>
    <xf numFmtId="4" fontId="4" fillId="0" borderId="0" xfId="0" applyNumberFormat="1" applyFont="1" applyAlignment="1">
      <alignment/>
    </xf>
    <xf numFmtId="4" fontId="5" fillId="0" borderId="0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0" fontId="2" fillId="0" borderId="0" xfId="0" applyFont="1" applyAlignment="1">
      <alignment horizontal="left" indent="4"/>
    </xf>
    <xf numFmtId="4" fontId="6" fillId="0" borderId="0" xfId="0" applyNumberFormat="1" applyFont="1" applyBorder="1" applyAlignment="1">
      <alignment/>
    </xf>
    <xf numFmtId="14" fontId="2" fillId="0" borderId="0" xfId="0" applyNumberFormat="1" applyFont="1" applyAlignment="1">
      <alignment horizontal="center"/>
    </xf>
    <xf numFmtId="4" fontId="5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2" fillId="0" borderId="0" xfId="0" applyFont="1" applyAlignment="1">
      <alignment vertical="distributed"/>
    </xf>
    <xf numFmtId="49" fontId="2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2" fillId="0" borderId="0" xfId="0" applyFont="1" applyAlignment="1">
      <alignment vertical="center" wrapText="1"/>
    </xf>
    <xf numFmtId="4" fontId="6" fillId="0" borderId="0" xfId="0" applyNumberFormat="1" applyFont="1" applyAlignment="1">
      <alignment/>
    </xf>
    <xf numFmtId="0" fontId="2" fillId="0" borderId="0" xfId="0" applyFont="1" applyAlignment="1">
      <alignment horizontal="left" indent="4"/>
    </xf>
    <xf numFmtId="0" fontId="9" fillId="0" borderId="0" xfId="0" applyFont="1" applyBorder="1" applyAlignment="1">
      <alignment/>
    </xf>
    <xf numFmtId="4" fontId="2" fillId="0" borderId="1" xfId="0" applyNumberFormat="1" applyFont="1" applyBorder="1" applyAlignment="1">
      <alignment/>
    </xf>
    <xf numFmtId="2" fontId="2" fillId="2" borderId="0" xfId="0" applyNumberFormat="1" applyFont="1" applyFill="1" applyAlignment="1">
      <alignment/>
    </xf>
    <xf numFmtId="0" fontId="2" fillId="2" borderId="1" xfId="0" applyFont="1" applyFill="1" applyBorder="1" applyAlignment="1">
      <alignment/>
    </xf>
    <xf numFmtId="14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0" fontId="10" fillId="0" borderId="1" xfId="0" applyFont="1" applyBorder="1" applyAlignment="1">
      <alignment horizontal="right"/>
    </xf>
    <xf numFmtId="0" fontId="10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4" fontId="3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0" fontId="3" fillId="2" borderId="0" xfId="0" applyFont="1" applyFill="1" applyAlignment="1">
      <alignment/>
    </xf>
    <xf numFmtId="2" fontId="2" fillId="0" borderId="0" xfId="0" applyNumberFormat="1" applyFont="1" applyAlignment="1">
      <alignment/>
    </xf>
    <xf numFmtId="14" fontId="3" fillId="0" borderId="1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showGridLines="0" workbookViewId="0" topLeftCell="A1">
      <selection activeCell="C24" sqref="C24"/>
    </sheetView>
  </sheetViews>
  <sheetFormatPr defaultColWidth="11.421875" defaultRowHeight="12.75"/>
  <cols>
    <col min="1" max="1" width="3.57421875" style="0" customWidth="1"/>
    <col min="2" max="2" width="37.00390625" style="0" customWidth="1"/>
    <col min="3" max="3" width="12.00390625" style="0" customWidth="1"/>
    <col min="4" max="4" width="12.140625" style="0" customWidth="1"/>
    <col min="5" max="5" width="1.8515625" style="0" customWidth="1"/>
    <col min="6" max="6" width="3.7109375" style="0" customWidth="1"/>
    <col min="7" max="7" width="41.421875" style="0" customWidth="1"/>
    <col min="8" max="9" width="12.421875" style="0" customWidth="1"/>
  </cols>
  <sheetData>
    <row r="1" spans="1:9" ht="12.75">
      <c r="A1" s="18" t="s">
        <v>0</v>
      </c>
      <c r="B1" s="18"/>
      <c r="C1" s="21" t="s">
        <v>1</v>
      </c>
      <c r="D1" s="21" t="s">
        <v>1</v>
      </c>
      <c r="E1" s="18"/>
      <c r="F1" s="18" t="s">
        <v>2</v>
      </c>
      <c r="G1" s="18"/>
      <c r="H1" s="21" t="s">
        <v>3</v>
      </c>
      <c r="I1" s="21" t="s">
        <v>3</v>
      </c>
    </row>
    <row r="2" spans="1:9" ht="12.75">
      <c r="A2" s="18"/>
      <c r="B2" s="18"/>
      <c r="C2" s="53">
        <v>39447</v>
      </c>
      <c r="D2" s="53">
        <v>39082</v>
      </c>
      <c r="E2" s="21"/>
      <c r="F2" s="18"/>
      <c r="G2" s="18"/>
      <c r="H2" s="53">
        <v>39447</v>
      </c>
      <c r="I2" s="53">
        <v>39082</v>
      </c>
    </row>
    <row r="3" spans="1:9" ht="12.75">
      <c r="A3" s="18" t="s">
        <v>4</v>
      </c>
      <c r="B3" s="18" t="s">
        <v>5</v>
      </c>
      <c r="C3" s="19" t="s">
        <v>6</v>
      </c>
      <c r="D3" s="19" t="s">
        <v>6</v>
      </c>
      <c r="E3" s="20"/>
      <c r="F3" s="18" t="s">
        <v>4</v>
      </c>
      <c r="G3" s="18" t="s">
        <v>7</v>
      </c>
      <c r="H3" s="19" t="s">
        <v>6</v>
      </c>
      <c r="I3" s="19" t="s">
        <v>6</v>
      </c>
    </row>
    <row r="4" spans="1:9" ht="12.75">
      <c r="A4" s="18" t="s">
        <v>8</v>
      </c>
      <c r="B4" s="18" t="s">
        <v>9</v>
      </c>
      <c r="C4" s="22">
        <v>56780.75</v>
      </c>
      <c r="D4" s="22">
        <v>839524.4</v>
      </c>
      <c r="E4" s="19"/>
      <c r="F4" s="23"/>
      <c r="G4" s="23" t="s">
        <v>10</v>
      </c>
      <c r="H4" s="24">
        <v>2463875.29</v>
      </c>
      <c r="I4" s="24">
        <v>2463875.29</v>
      </c>
    </row>
    <row r="5" spans="1:9" ht="12.75">
      <c r="A5" s="23"/>
      <c r="B5" s="23"/>
      <c r="C5" s="25"/>
      <c r="D5" s="25"/>
      <c r="E5" s="23"/>
      <c r="F5" s="23"/>
      <c r="G5" s="23" t="s">
        <v>11</v>
      </c>
      <c r="H5" s="25">
        <v>3288808.12</v>
      </c>
      <c r="I5" s="25">
        <v>3258220.84</v>
      </c>
    </row>
    <row r="6" spans="1:9" ht="12.75">
      <c r="A6" s="18" t="s">
        <v>12</v>
      </c>
      <c r="B6" s="18" t="s">
        <v>13</v>
      </c>
      <c r="C6" s="23"/>
      <c r="D6" s="23"/>
      <c r="E6" s="23"/>
      <c r="F6" s="23"/>
      <c r="G6" s="23" t="s">
        <v>14</v>
      </c>
      <c r="H6" s="24" t="s">
        <v>14</v>
      </c>
      <c r="I6" s="24" t="s">
        <v>14</v>
      </c>
    </row>
    <row r="7" spans="1:9" ht="12.75">
      <c r="A7" s="23"/>
      <c r="B7" s="26" t="s">
        <v>15</v>
      </c>
      <c r="C7" s="27">
        <v>15298664.34</v>
      </c>
      <c r="D7" s="27">
        <v>15644205.55</v>
      </c>
      <c r="E7" s="25"/>
      <c r="F7" s="23"/>
      <c r="G7" s="23" t="s">
        <v>14</v>
      </c>
      <c r="H7" s="24" t="s">
        <v>14</v>
      </c>
      <c r="I7" s="24" t="s">
        <v>14</v>
      </c>
    </row>
    <row r="8" spans="1:9" ht="12" customHeight="1">
      <c r="A8" s="23"/>
      <c r="B8" s="26" t="s">
        <v>16</v>
      </c>
      <c r="C8" s="26" t="s">
        <v>14</v>
      </c>
      <c r="D8" s="26" t="s">
        <v>14</v>
      </c>
      <c r="E8" s="23"/>
      <c r="F8" s="23"/>
      <c r="G8" s="23" t="s">
        <v>17</v>
      </c>
      <c r="H8" s="25">
        <v>36787.71</v>
      </c>
      <c r="I8" s="25">
        <v>50614.44</v>
      </c>
    </row>
    <row r="9" spans="1:9" ht="15">
      <c r="A9" s="23"/>
      <c r="B9" s="26" t="s">
        <v>18</v>
      </c>
      <c r="C9" s="28">
        <v>18530.58</v>
      </c>
      <c r="D9" s="28">
        <v>20286.75</v>
      </c>
      <c r="E9" s="23"/>
      <c r="F9" s="23"/>
      <c r="G9" s="23"/>
      <c r="H9" s="29">
        <f>SUM(H4:H8)</f>
        <v>5789471.12</v>
      </c>
      <c r="I9" s="29">
        <f>SUM(I4:I8)</f>
        <v>5772710.57</v>
      </c>
    </row>
    <row r="10" spans="1:9" ht="12.75">
      <c r="A10" s="23"/>
      <c r="B10" s="26" t="s">
        <v>19</v>
      </c>
      <c r="C10" s="27">
        <v>61045.65</v>
      </c>
      <c r="D10" s="27">
        <v>65551.66</v>
      </c>
      <c r="E10" s="25"/>
      <c r="F10" s="18" t="s">
        <v>20</v>
      </c>
      <c r="G10" s="18" t="s">
        <v>21</v>
      </c>
      <c r="H10" s="23"/>
      <c r="I10" s="23"/>
    </row>
    <row r="11" spans="1:9" ht="12.75">
      <c r="A11" s="23"/>
      <c r="B11" s="26" t="s">
        <v>22</v>
      </c>
      <c r="C11" s="27">
        <v>898769.18</v>
      </c>
      <c r="D11" s="27">
        <v>1041271.53</v>
      </c>
      <c r="E11" s="23"/>
      <c r="F11" s="23" t="s">
        <v>23</v>
      </c>
      <c r="G11" s="18" t="s">
        <v>24</v>
      </c>
      <c r="H11" s="23"/>
      <c r="I11" s="23"/>
    </row>
    <row r="12" spans="1:9" ht="12.75">
      <c r="A12" s="23"/>
      <c r="B12" s="26" t="s">
        <v>25</v>
      </c>
      <c r="C12" s="27">
        <v>25321.81</v>
      </c>
      <c r="D12" s="27">
        <v>48503.79</v>
      </c>
      <c r="E12" s="25"/>
      <c r="F12" s="23"/>
      <c r="G12" s="23" t="s">
        <v>26</v>
      </c>
      <c r="H12" s="24">
        <v>4466104.57</v>
      </c>
      <c r="I12" s="24">
        <v>4985958.81</v>
      </c>
    </row>
    <row r="13" spans="1:9" ht="12.75">
      <c r="A13" s="23"/>
      <c r="B13" s="26" t="s">
        <v>27</v>
      </c>
      <c r="C13" s="28">
        <v>0</v>
      </c>
      <c r="D13" s="28">
        <v>0</v>
      </c>
      <c r="E13" s="25"/>
      <c r="F13" s="23"/>
      <c r="G13" s="23" t="s">
        <v>28</v>
      </c>
      <c r="H13" s="23"/>
      <c r="I13" s="23"/>
    </row>
    <row r="14" spans="1:9" ht="12.75">
      <c r="A14" s="23"/>
      <c r="B14" s="26" t="s">
        <v>29</v>
      </c>
      <c r="C14" s="30"/>
      <c r="D14" s="30"/>
      <c r="E14" s="25"/>
      <c r="F14" s="23"/>
      <c r="G14" s="23" t="s">
        <v>30</v>
      </c>
      <c r="H14" s="24">
        <v>41734.33</v>
      </c>
      <c r="I14" s="24">
        <v>58743.5</v>
      </c>
    </row>
    <row r="15" spans="1:9" ht="12.75">
      <c r="A15" s="23"/>
      <c r="B15" s="26"/>
      <c r="C15" s="31">
        <f>C7+C9+C10+C11+C12+C13</f>
        <v>16302331.56</v>
      </c>
      <c r="D15" s="31">
        <f>D7+D9+D10+D11+D12+D13</f>
        <v>16819819.28</v>
      </c>
      <c r="E15" s="25"/>
      <c r="F15" s="23"/>
      <c r="G15" s="23"/>
      <c r="H15" s="25"/>
      <c r="I15" s="25"/>
    </row>
    <row r="16" spans="1:9" ht="13.5" customHeight="1">
      <c r="A16" s="23"/>
      <c r="B16" s="23"/>
      <c r="C16" s="23"/>
      <c r="D16" s="23"/>
      <c r="E16" s="23"/>
      <c r="F16" s="23"/>
      <c r="G16" s="23"/>
      <c r="H16" s="29">
        <f>H12+H14</f>
        <v>4507838.9</v>
      </c>
      <c r="I16" s="29">
        <f>I12+I14</f>
        <v>5044702.31</v>
      </c>
    </row>
    <row r="17" spans="1:9" ht="12.75">
      <c r="A17" s="18" t="s">
        <v>31</v>
      </c>
      <c r="B17" s="18" t="s">
        <v>32</v>
      </c>
      <c r="C17" s="23"/>
      <c r="D17" s="23"/>
      <c r="E17" s="23"/>
      <c r="F17" s="18" t="s">
        <v>33</v>
      </c>
      <c r="G17" s="18" t="s">
        <v>34</v>
      </c>
      <c r="H17" s="23"/>
      <c r="I17" s="23"/>
    </row>
    <row r="18" spans="1:9" ht="12.75">
      <c r="A18" s="23"/>
      <c r="B18" s="23"/>
      <c r="C18" s="23"/>
      <c r="D18" s="23"/>
      <c r="E18" s="23"/>
      <c r="F18" s="23"/>
      <c r="G18" s="23" t="s">
        <v>35</v>
      </c>
      <c r="H18" s="24">
        <v>8019115.23</v>
      </c>
      <c r="I18" s="24">
        <v>8669354.7</v>
      </c>
    </row>
    <row r="19" spans="1:9" ht="12.75">
      <c r="A19" s="18" t="s">
        <v>36</v>
      </c>
      <c r="B19" s="18" t="s">
        <v>37</v>
      </c>
      <c r="C19" s="23"/>
      <c r="D19" s="23"/>
      <c r="E19" s="23"/>
      <c r="F19" s="23"/>
      <c r="G19" s="23" t="s">
        <v>38</v>
      </c>
      <c r="H19" s="23"/>
      <c r="I19" s="23"/>
    </row>
    <row r="20" spans="1:9" ht="16.5" customHeight="1">
      <c r="A20" s="18" t="s">
        <v>8</v>
      </c>
      <c r="B20" s="18" t="s">
        <v>39</v>
      </c>
      <c r="C20" s="23"/>
      <c r="D20" s="23"/>
      <c r="E20" s="23"/>
      <c r="F20" s="23"/>
      <c r="G20" s="32" t="s">
        <v>40</v>
      </c>
      <c r="H20" s="24">
        <v>9705810.5</v>
      </c>
      <c r="I20" s="24">
        <v>6274742.95</v>
      </c>
    </row>
    <row r="21" spans="1:9" ht="15">
      <c r="A21" s="23"/>
      <c r="B21" s="23" t="s">
        <v>41</v>
      </c>
      <c r="C21" s="33">
        <v>3933.77</v>
      </c>
      <c r="D21" s="33">
        <v>3611.88</v>
      </c>
      <c r="E21" s="23"/>
      <c r="F21" s="23"/>
      <c r="G21" s="23"/>
      <c r="H21" s="29">
        <f>H20+H18</f>
        <v>17724925.73</v>
      </c>
      <c r="I21" s="29">
        <f>I20+I18</f>
        <v>14944097.649999999</v>
      </c>
    </row>
    <row r="22" spans="1:9" ht="12.75">
      <c r="A22" s="18" t="s">
        <v>12</v>
      </c>
      <c r="B22" s="18" t="s">
        <v>42</v>
      </c>
      <c r="C22" s="23"/>
      <c r="D22" s="23"/>
      <c r="E22" s="25"/>
      <c r="F22" s="18" t="s">
        <v>43</v>
      </c>
      <c r="G22" s="18" t="s">
        <v>44</v>
      </c>
      <c r="H22" s="23"/>
      <c r="I22" s="23"/>
    </row>
    <row r="23" spans="1:9" ht="12.75">
      <c r="A23" s="23"/>
      <c r="B23" s="18" t="s">
        <v>45</v>
      </c>
      <c r="C23" s="23"/>
      <c r="D23" s="23"/>
      <c r="E23" s="23"/>
      <c r="F23" s="23"/>
      <c r="G23" s="23" t="s">
        <v>46</v>
      </c>
      <c r="H23" s="24">
        <v>144015.86</v>
      </c>
      <c r="I23" s="24">
        <v>161585.08</v>
      </c>
    </row>
    <row r="24" spans="1:9" ht="12.75">
      <c r="A24" s="23"/>
      <c r="B24" s="23" t="s">
        <v>47</v>
      </c>
      <c r="C24" s="24">
        <v>863623.68</v>
      </c>
      <c r="D24" s="24">
        <v>495079.14</v>
      </c>
      <c r="E24" s="23"/>
      <c r="F24" s="23"/>
      <c r="G24" s="23" t="s">
        <v>48</v>
      </c>
      <c r="H24" s="23"/>
      <c r="I24" s="23"/>
    </row>
    <row r="25" spans="1:9" ht="12.75">
      <c r="A25" s="23"/>
      <c r="B25" s="23" t="s">
        <v>49</v>
      </c>
      <c r="C25" s="23"/>
      <c r="D25" s="23"/>
      <c r="E25" s="23"/>
      <c r="F25" s="23"/>
      <c r="G25" s="23" t="s">
        <v>50</v>
      </c>
      <c r="H25" s="23"/>
      <c r="I25" s="23"/>
    </row>
    <row r="26" spans="1:9" ht="12.75">
      <c r="A26" s="23"/>
      <c r="B26" s="23" t="s">
        <v>51</v>
      </c>
      <c r="C26" s="23"/>
      <c r="D26" s="23"/>
      <c r="E26" s="23"/>
      <c r="F26" s="23"/>
      <c r="G26" s="23" t="s">
        <v>52</v>
      </c>
      <c r="H26" s="24">
        <v>465530.57</v>
      </c>
      <c r="I26" s="24">
        <v>891319.26</v>
      </c>
    </row>
    <row r="27" spans="1:9" ht="12.75">
      <c r="A27" s="23"/>
      <c r="B27" s="23" t="s">
        <v>53</v>
      </c>
      <c r="C27" s="23"/>
      <c r="D27" s="23"/>
      <c r="E27" s="25"/>
      <c r="F27" s="23"/>
      <c r="G27" s="23" t="s">
        <v>54</v>
      </c>
      <c r="H27" s="23"/>
      <c r="I27" s="23"/>
    </row>
    <row r="28" spans="1:9" ht="12.75">
      <c r="A28" s="23"/>
      <c r="B28" s="23" t="s">
        <v>55</v>
      </c>
      <c r="C28" s="24">
        <v>12505886.78</v>
      </c>
      <c r="D28" s="24">
        <v>9336489.59</v>
      </c>
      <c r="E28" s="23"/>
      <c r="F28" s="23"/>
      <c r="G28" s="23" t="s">
        <v>56</v>
      </c>
      <c r="H28" s="23"/>
      <c r="I28" s="23"/>
    </row>
    <row r="29" spans="1:9" ht="12.75">
      <c r="A29" s="23"/>
      <c r="B29" s="23" t="s">
        <v>57</v>
      </c>
      <c r="C29" s="23"/>
      <c r="D29" s="23"/>
      <c r="E29" s="23"/>
      <c r="F29" s="23"/>
      <c r="G29" s="23" t="s">
        <v>58</v>
      </c>
      <c r="H29" s="23"/>
      <c r="I29" s="23"/>
    </row>
    <row r="30" spans="1:9" ht="12.75">
      <c r="A30" s="23"/>
      <c r="B30" s="23" t="s">
        <v>59</v>
      </c>
      <c r="C30" s="24">
        <v>62596.02</v>
      </c>
      <c r="D30" s="24">
        <v>73637.51</v>
      </c>
      <c r="E30" s="25"/>
      <c r="F30" s="23"/>
      <c r="G30" s="23" t="s">
        <v>60</v>
      </c>
      <c r="H30" s="24">
        <v>731217.81</v>
      </c>
      <c r="I30" s="24">
        <v>420813.15</v>
      </c>
    </row>
    <row r="31" spans="1:9" ht="12.75">
      <c r="A31" s="23"/>
      <c r="B31" s="23" t="s">
        <v>51</v>
      </c>
      <c r="C31" s="23"/>
      <c r="D31" s="23"/>
      <c r="E31" s="23"/>
      <c r="F31" s="23"/>
      <c r="G31" s="23" t="s">
        <v>61</v>
      </c>
      <c r="H31" s="23"/>
      <c r="I31" s="23"/>
    </row>
    <row r="32" spans="1:9" ht="12.75">
      <c r="A32" s="23"/>
      <c r="B32" s="23" t="s">
        <v>53</v>
      </c>
      <c r="C32" s="23"/>
      <c r="D32" s="23"/>
      <c r="E32" s="23"/>
      <c r="F32" s="23"/>
      <c r="G32" s="23" t="s">
        <v>62</v>
      </c>
      <c r="H32" s="23"/>
      <c r="I32" s="23"/>
    </row>
    <row r="33" spans="1:9" ht="12.75">
      <c r="A33" s="23"/>
      <c r="B33" s="23"/>
      <c r="C33" s="34">
        <f>C24+C28+C30</f>
        <v>13432106.479999999</v>
      </c>
      <c r="D33" s="34">
        <f>D24+D28+D30</f>
        <v>9905206.24</v>
      </c>
      <c r="E33" s="25"/>
      <c r="F33" s="23"/>
      <c r="G33" s="23" t="s">
        <v>63</v>
      </c>
      <c r="H33" s="24">
        <v>436335.07</v>
      </c>
      <c r="I33" s="24">
        <v>442054.66</v>
      </c>
    </row>
    <row r="34" spans="1:9" ht="10.5" customHeight="1">
      <c r="A34" s="23"/>
      <c r="B34" s="23"/>
      <c r="C34" s="23"/>
      <c r="D34" s="23"/>
      <c r="E34" s="23"/>
      <c r="F34" s="23"/>
      <c r="G34" s="23" t="s">
        <v>64</v>
      </c>
      <c r="H34" s="23"/>
      <c r="I34" s="23"/>
    </row>
    <row r="35" spans="1:9" ht="12.75">
      <c r="A35" s="18" t="s">
        <v>31</v>
      </c>
      <c r="B35" s="18" t="s">
        <v>65</v>
      </c>
      <c r="C35" s="22">
        <v>127574.41</v>
      </c>
      <c r="D35" s="22">
        <v>157336.78</v>
      </c>
      <c r="E35" s="23"/>
      <c r="F35" s="23"/>
      <c r="G35" s="23" t="s">
        <v>66</v>
      </c>
      <c r="H35" s="23"/>
      <c r="I35" s="23"/>
    </row>
    <row r="36" spans="1:9" ht="15">
      <c r="A36" s="23"/>
      <c r="B36" s="23"/>
      <c r="C36" s="23"/>
      <c r="D36" s="23"/>
      <c r="E36" s="23"/>
      <c r="F36" s="23"/>
      <c r="G36" s="23"/>
      <c r="H36" s="29">
        <f>H23+H26+H30+H33</f>
        <v>1777099.31</v>
      </c>
      <c r="I36" s="29">
        <f>I23+I26+I30+I33</f>
        <v>1915772.1500000001</v>
      </c>
    </row>
    <row r="37" spans="1:9" ht="15">
      <c r="A37" s="18" t="s">
        <v>67</v>
      </c>
      <c r="B37" s="18" t="s">
        <v>68</v>
      </c>
      <c r="C37" s="22">
        <v>92806.56</v>
      </c>
      <c r="D37" s="22">
        <v>96251.57</v>
      </c>
      <c r="E37" s="23"/>
      <c r="F37" s="18" t="s">
        <v>69</v>
      </c>
      <c r="G37" s="18" t="s">
        <v>68</v>
      </c>
      <c r="H37" s="35">
        <v>216198.47</v>
      </c>
      <c r="I37" s="35">
        <v>144467.47</v>
      </c>
    </row>
    <row r="38" spans="1:9" ht="15">
      <c r="A38" s="23"/>
      <c r="B38" s="23"/>
      <c r="C38" s="36">
        <f>C4+C15+C21+C33+C35+C37</f>
        <v>30015533.529999997</v>
      </c>
      <c r="D38" s="36">
        <f>D4+D15+D21+D33+D35+D37</f>
        <v>27821750.15</v>
      </c>
      <c r="E38" s="25"/>
      <c r="F38" s="23"/>
      <c r="G38" s="37"/>
      <c r="H38" s="38">
        <f>H9+H16+H21+H36+H37</f>
        <v>30015533.529999997</v>
      </c>
      <c r="I38" s="38">
        <f>I9+I16+I21+I36+I37</f>
        <v>27821750.149999995</v>
      </c>
    </row>
    <row r="39" spans="1:9" ht="12.75">
      <c r="A39" s="23"/>
      <c r="B39" s="23"/>
      <c r="C39" s="23"/>
      <c r="D39" s="23"/>
      <c r="E39" s="23"/>
      <c r="F39" s="23"/>
      <c r="G39" s="37" t="s">
        <v>70</v>
      </c>
      <c r="H39" s="23"/>
      <c r="I39" s="23"/>
    </row>
    <row r="40" spans="1:9" ht="7.5" customHeight="1">
      <c r="A40" s="23"/>
      <c r="B40" s="37"/>
      <c r="C40" s="23"/>
      <c r="D40" s="23"/>
      <c r="E40" s="23"/>
      <c r="F40" s="23"/>
      <c r="G40" s="23"/>
      <c r="H40" s="23"/>
      <c r="I40" s="23"/>
    </row>
    <row r="41" spans="1:9" ht="12.75">
      <c r="A41" s="23"/>
      <c r="B41" s="37" t="s">
        <v>71</v>
      </c>
      <c r="C41" s="23"/>
      <c r="D41" s="37" t="s">
        <v>72</v>
      </c>
      <c r="E41" s="23"/>
      <c r="F41" s="23"/>
      <c r="G41" s="23"/>
      <c r="H41" s="23"/>
      <c r="I41" s="23"/>
    </row>
    <row r="42" spans="1:9" ht="12.75">
      <c r="A42" s="23"/>
      <c r="B42" s="23"/>
      <c r="C42" s="23"/>
      <c r="D42" s="23"/>
      <c r="E42" s="23"/>
      <c r="F42" s="23"/>
      <c r="G42" s="23"/>
      <c r="H42" s="23"/>
      <c r="I42" s="23"/>
    </row>
  </sheetData>
  <printOptions/>
  <pageMargins left="0.52" right="0.61" top="0.79" bottom="0.28" header="0.36" footer="0.22"/>
  <pageSetup horizontalDpi="600" verticalDpi="600" orientation="landscape" paperSize="9" r:id="rId1"/>
  <headerFooter alignWithMargins="0">
    <oddHeader>&amp;C&amp;"Arial,Fett"&amp;11HPH-Netz Niederrhein
Bilanz zum 31.12.2007&amp;RAnlage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7"/>
  <sheetViews>
    <sheetView showGridLines="0" workbookViewId="0" topLeftCell="A10">
      <selection activeCell="B4" sqref="B4"/>
    </sheetView>
  </sheetViews>
  <sheetFormatPr defaultColWidth="11.421875" defaultRowHeight="12.75"/>
  <cols>
    <col min="1" max="1" width="4.140625" style="0" customWidth="1"/>
    <col min="2" max="2" width="35.8515625" style="0" customWidth="1"/>
    <col min="3" max="3" width="12.00390625" style="0" customWidth="1"/>
    <col min="4" max="4" width="12.421875" style="0" customWidth="1"/>
    <col min="5" max="5" width="12.57421875" style="0" customWidth="1"/>
    <col min="6" max="6" width="12.28125" style="0" customWidth="1"/>
  </cols>
  <sheetData>
    <row r="1" spans="1:6" ht="12.75">
      <c r="A1" s="2"/>
      <c r="B1" s="2"/>
      <c r="C1" s="55">
        <v>2007</v>
      </c>
      <c r="D1" s="56"/>
      <c r="E1" s="55">
        <v>2006</v>
      </c>
      <c r="F1" s="3"/>
    </row>
    <row r="2" spans="1:6" ht="12.75">
      <c r="A2" s="2"/>
      <c r="B2" s="2"/>
      <c r="C2" s="4" t="s">
        <v>6</v>
      </c>
      <c r="D2" s="4" t="s">
        <v>6</v>
      </c>
      <c r="E2" s="4" t="s">
        <v>6</v>
      </c>
      <c r="F2" s="4" t="s">
        <v>6</v>
      </c>
    </row>
    <row r="3" spans="1:6" ht="12.75">
      <c r="A3" s="2" t="s">
        <v>126</v>
      </c>
      <c r="B3" s="2" t="s">
        <v>125</v>
      </c>
      <c r="C3" s="5">
        <v>39221215.39</v>
      </c>
      <c r="D3" s="2"/>
      <c r="E3" s="5">
        <v>38792363.95</v>
      </c>
      <c r="F3" s="2"/>
    </row>
    <row r="4" spans="1:6" ht="12.75">
      <c r="A4" s="2"/>
      <c r="B4" s="2"/>
      <c r="C4" s="2" t="s">
        <v>14</v>
      </c>
      <c r="D4" s="2"/>
      <c r="E4" s="2" t="s">
        <v>14</v>
      </c>
      <c r="F4" s="2"/>
    </row>
    <row r="5" spans="1:6" ht="12.75">
      <c r="A5" s="2" t="s">
        <v>73</v>
      </c>
      <c r="B5" s="2" t="s">
        <v>74</v>
      </c>
      <c r="C5" s="6">
        <v>2849153.02</v>
      </c>
      <c r="D5" s="7">
        <f>C3+C5</f>
        <v>42070368.410000004</v>
      </c>
      <c r="E5" s="6">
        <v>2193865.13</v>
      </c>
      <c r="F5" s="7">
        <f>E3+E5</f>
        <v>40986229.080000006</v>
      </c>
    </row>
    <row r="6" spans="1:6" ht="12.75">
      <c r="A6" s="2"/>
      <c r="B6" s="2"/>
      <c r="C6" s="2"/>
      <c r="D6" s="2"/>
      <c r="E6" s="2"/>
      <c r="F6" s="2"/>
    </row>
    <row r="7" spans="1:6" ht="12.75">
      <c r="A7" s="2" t="s">
        <v>75</v>
      </c>
      <c r="B7" s="2" t="s">
        <v>76</v>
      </c>
      <c r="C7" s="2"/>
      <c r="D7" s="2"/>
      <c r="E7" s="2"/>
      <c r="F7" s="2"/>
    </row>
    <row r="8" spans="1:6" ht="12.75">
      <c r="A8" s="2"/>
      <c r="B8" s="2" t="s">
        <v>77</v>
      </c>
      <c r="C8" s="5">
        <v>22495291.08</v>
      </c>
      <c r="D8" s="2"/>
      <c r="E8" s="5">
        <v>22078645.56</v>
      </c>
      <c r="F8" s="2"/>
    </row>
    <row r="9" spans="1:6" ht="12.75">
      <c r="A9" s="2"/>
      <c r="B9" s="2" t="s">
        <v>78</v>
      </c>
      <c r="C9" s="5"/>
      <c r="D9" s="2"/>
      <c r="E9" s="5"/>
      <c r="F9" s="2"/>
    </row>
    <row r="10" spans="1:6" ht="12.75">
      <c r="A10" s="2"/>
      <c r="B10" s="2" t="s">
        <v>79</v>
      </c>
      <c r="C10" s="6">
        <v>8392121.56</v>
      </c>
      <c r="D10" s="7">
        <f>C8+C10</f>
        <v>30887412.64</v>
      </c>
      <c r="E10" s="6">
        <v>7181365.8</v>
      </c>
      <c r="F10" s="7">
        <f>E8+E10</f>
        <v>29260011.36</v>
      </c>
    </row>
    <row r="11" spans="1:6" ht="12.75">
      <c r="A11" s="2"/>
      <c r="B11" s="2"/>
      <c r="C11" s="2"/>
      <c r="D11" s="2"/>
      <c r="E11" s="2"/>
      <c r="F11" s="2"/>
    </row>
    <row r="12" spans="1:6" ht="12.75">
      <c r="A12" s="2" t="s">
        <v>80</v>
      </c>
      <c r="B12" s="2" t="s">
        <v>81</v>
      </c>
      <c r="C12" s="2"/>
      <c r="D12" s="2"/>
      <c r="E12" s="2"/>
      <c r="F12" s="2"/>
    </row>
    <row r="13" spans="1:6" ht="12.75">
      <c r="A13" s="2"/>
      <c r="B13" s="2" t="s">
        <v>82</v>
      </c>
      <c r="C13" s="5">
        <v>1136539.54</v>
      </c>
      <c r="D13" s="2"/>
      <c r="E13" s="5">
        <v>1160293.76</v>
      </c>
      <c r="F13" s="2"/>
    </row>
    <row r="14" spans="1:6" ht="12.75">
      <c r="A14" s="2"/>
      <c r="B14" s="2" t="s">
        <v>83</v>
      </c>
      <c r="C14" s="5">
        <v>755782.77</v>
      </c>
      <c r="D14" s="2"/>
      <c r="E14" s="5">
        <v>757983.3</v>
      </c>
      <c r="F14" s="2"/>
    </row>
    <row r="15" spans="1:6" ht="12.75">
      <c r="A15" s="2"/>
      <c r="B15" s="2" t="s">
        <v>84</v>
      </c>
      <c r="C15" s="6">
        <v>1849709.97</v>
      </c>
      <c r="D15" s="7">
        <f>C13+C14+C15</f>
        <v>3742032.2800000003</v>
      </c>
      <c r="E15" s="6">
        <v>1514157.8</v>
      </c>
      <c r="F15" s="7">
        <f>E13+E14+E15</f>
        <v>3432434.8600000003</v>
      </c>
    </row>
    <row r="16" spans="1:6" ht="12.75">
      <c r="A16" s="8"/>
      <c r="B16" s="2"/>
      <c r="C16" s="2"/>
      <c r="D16" s="2"/>
      <c r="E16" s="2"/>
      <c r="F16" s="2"/>
    </row>
    <row r="17" spans="1:6" ht="12.75">
      <c r="A17" s="8" t="s">
        <v>85</v>
      </c>
      <c r="B17" s="2" t="s">
        <v>86</v>
      </c>
      <c r="C17" s="5">
        <v>248635.1</v>
      </c>
      <c r="D17" s="2"/>
      <c r="E17" s="5">
        <v>254945.11</v>
      </c>
      <c r="F17" s="2"/>
    </row>
    <row r="18" spans="1:6" ht="12.75">
      <c r="A18" s="8"/>
      <c r="B18" s="2"/>
      <c r="C18" s="9"/>
      <c r="D18" s="8"/>
      <c r="E18" s="9"/>
      <c r="F18" s="8"/>
    </row>
    <row r="19" spans="1:6" ht="12.75">
      <c r="A19" s="8" t="s">
        <v>87</v>
      </c>
      <c r="B19" s="2" t="s">
        <v>88</v>
      </c>
      <c r="C19" s="5">
        <v>444331.49</v>
      </c>
      <c r="D19" s="8"/>
      <c r="E19" s="5">
        <v>491688.91</v>
      </c>
      <c r="F19" s="8"/>
    </row>
    <row r="20" spans="1:6" ht="12.75">
      <c r="A20" s="8"/>
      <c r="B20" s="2"/>
      <c r="C20" s="9"/>
      <c r="D20" s="8"/>
      <c r="E20" s="9"/>
      <c r="F20" s="8"/>
    </row>
    <row r="21" spans="1:6" ht="12.75">
      <c r="A21" s="8" t="s">
        <v>89</v>
      </c>
      <c r="B21" s="8" t="s">
        <v>90</v>
      </c>
      <c r="C21" s="6">
        <v>2418389.26</v>
      </c>
      <c r="D21" s="7">
        <f>C17+C19+C21</f>
        <v>3111355.8499999996</v>
      </c>
      <c r="E21" s="6">
        <v>2382435.34</v>
      </c>
      <c r="F21" s="7">
        <f>E17+E19+E21</f>
        <v>3129069.36</v>
      </c>
    </row>
    <row r="22" spans="1:6" ht="12.75">
      <c r="A22" s="8"/>
      <c r="B22" s="2"/>
      <c r="C22" s="9"/>
      <c r="D22" s="8"/>
      <c r="E22" s="9"/>
      <c r="F22" s="8"/>
    </row>
    <row r="23" spans="1:6" ht="12.75">
      <c r="A23" s="8"/>
      <c r="B23" s="10" t="s">
        <v>91</v>
      </c>
      <c r="C23" s="9"/>
      <c r="D23" s="11">
        <f>D5-D10-D15-D21</f>
        <v>4329567.640000003</v>
      </c>
      <c r="E23" s="9"/>
      <c r="F23" s="11">
        <f>F5-F10-F15-F21</f>
        <v>5164713.500000006</v>
      </c>
    </row>
    <row r="24" spans="1:6" ht="12.75">
      <c r="A24" s="8"/>
      <c r="B24" s="2"/>
      <c r="C24" s="9"/>
      <c r="D24" s="8"/>
      <c r="E24" s="9"/>
      <c r="F24" s="8"/>
    </row>
    <row r="25" spans="1:6" ht="12.75">
      <c r="A25" s="8" t="s">
        <v>92</v>
      </c>
      <c r="B25" s="8" t="s">
        <v>93</v>
      </c>
      <c r="C25" s="5">
        <v>1452402.87</v>
      </c>
      <c r="D25" s="8"/>
      <c r="E25" s="5">
        <v>1325656.49</v>
      </c>
      <c r="F25" s="8"/>
    </row>
    <row r="26" spans="1:6" ht="12.75">
      <c r="A26" s="8"/>
      <c r="B26" s="2" t="s">
        <v>94</v>
      </c>
      <c r="C26" s="9"/>
      <c r="D26" s="8"/>
      <c r="E26" s="9"/>
      <c r="F26" s="8"/>
    </row>
    <row r="27" spans="1:6" ht="12.75">
      <c r="A27" s="8"/>
      <c r="B27" s="2"/>
      <c r="C27" s="9"/>
      <c r="D27" s="8"/>
      <c r="E27" s="9"/>
      <c r="F27" s="8"/>
    </row>
    <row r="28" spans="1:6" ht="12.75">
      <c r="A28" s="8" t="s">
        <v>95</v>
      </c>
      <c r="B28" s="2" t="s">
        <v>96</v>
      </c>
      <c r="C28" s="5">
        <v>895336.61</v>
      </c>
      <c r="D28" s="8"/>
      <c r="E28" s="5">
        <v>910959.51</v>
      </c>
      <c r="F28" s="8"/>
    </row>
    <row r="29" spans="1:6" ht="12.75">
      <c r="A29" s="8"/>
      <c r="B29" s="2" t="s">
        <v>97</v>
      </c>
      <c r="C29" s="9"/>
      <c r="D29" s="8"/>
      <c r="E29" s="9"/>
      <c r="F29" s="8"/>
    </row>
    <row r="30" spans="1:6" ht="12.75">
      <c r="A30" s="8"/>
      <c r="B30" s="2"/>
      <c r="C30" s="9"/>
      <c r="D30" s="8"/>
      <c r="E30" s="9"/>
      <c r="F30" s="8"/>
    </row>
    <row r="31" spans="1:6" ht="12.75">
      <c r="A31" s="8"/>
      <c r="B31" s="2"/>
      <c r="C31" s="9"/>
      <c r="D31" s="8"/>
      <c r="E31" s="9"/>
      <c r="F31" s="8"/>
    </row>
    <row r="32" spans="1:6" ht="12.75">
      <c r="A32" s="8" t="s">
        <v>98</v>
      </c>
      <c r="B32" s="8" t="s">
        <v>99</v>
      </c>
      <c r="C32" s="9"/>
      <c r="D32" s="8"/>
      <c r="E32" s="9"/>
      <c r="F32" s="8"/>
    </row>
    <row r="33" spans="1:6" ht="12.75">
      <c r="A33" s="8"/>
      <c r="B33" s="2" t="s">
        <v>100</v>
      </c>
      <c r="C33" s="6">
        <v>1453421.46</v>
      </c>
      <c r="D33" s="7">
        <f>C25+C28-C33</f>
        <v>894318.02</v>
      </c>
      <c r="E33" s="6">
        <v>1325656.49</v>
      </c>
      <c r="F33" s="7">
        <f>E25+E28-E33</f>
        <v>910959.51</v>
      </c>
    </row>
    <row r="34" spans="1:6" ht="12.75">
      <c r="A34" s="8"/>
      <c r="B34" s="2"/>
      <c r="C34" s="9"/>
      <c r="D34" s="8"/>
      <c r="E34" s="9"/>
      <c r="F34" s="8"/>
    </row>
    <row r="35" spans="1:6" ht="12.75">
      <c r="A35" s="8" t="s">
        <v>101</v>
      </c>
      <c r="B35" s="2" t="s">
        <v>102</v>
      </c>
      <c r="C35" s="9"/>
      <c r="D35" s="8"/>
      <c r="E35" s="9"/>
      <c r="F35" s="8"/>
    </row>
    <row r="36" spans="1:6" ht="12.75">
      <c r="A36" s="2"/>
      <c r="B36" s="2" t="s">
        <v>103</v>
      </c>
      <c r="C36" s="9"/>
      <c r="D36" s="2"/>
      <c r="E36" s="9"/>
      <c r="F36" s="2"/>
    </row>
    <row r="37" spans="1:6" ht="12.75">
      <c r="A37" s="2"/>
      <c r="B37" s="2" t="s">
        <v>104</v>
      </c>
      <c r="C37" s="5">
        <v>904051.62</v>
      </c>
      <c r="D37" s="2"/>
      <c r="E37" s="5">
        <v>963853.79</v>
      </c>
      <c r="F37" s="2"/>
    </row>
    <row r="38" spans="1:6" ht="12.75">
      <c r="A38" s="2"/>
      <c r="B38" s="2"/>
      <c r="C38" s="9"/>
      <c r="D38" s="2"/>
      <c r="E38" s="9"/>
      <c r="F38" s="2"/>
    </row>
    <row r="39" spans="1:6" ht="12.75">
      <c r="A39" s="8" t="s">
        <v>105</v>
      </c>
      <c r="B39" s="8" t="s">
        <v>106</v>
      </c>
      <c r="C39" s="9"/>
      <c r="D39" s="2"/>
      <c r="E39" s="9"/>
      <c r="F39" s="2"/>
    </row>
    <row r="40" spans="1:6" ht="12.75">
      <c r="A40" s="8"/>
      <c r="B40" s="2" t="s">
        <v>107</v>
      </c>
      <c r="C40" s="5">
        <v>646328.71</v>
      </c>
      <c r="D40" s="2"/>
      <c r="E40" s="5">
        <v>897571.64</v>
      </c>
      <c r="F40" s="2"/>
    </row>
    <row r="41" spans="1:6" ht="12.75">
      <c r="A41" s="8"/>
      <c r="B41" s="2"/>
      <c r="C41" s="9"/>
      <c r="D41" s="2"/>
      <c r="E41" s="9"/>
      <c r="F41" s="2"/>
    </row>
    <row r="42" spans="1:6" ht="12.75">
      <c r="A42" s="8" t="s">
        <v>108</v>
      </c>
      <c r="B42" s="2" t="s">
        <v>109</v>
      </c>
      <c r="C42" s="9"/>
      <c r="D42" s="2"/>
      <c r="E42" s="9"/>
      <c r="F42" s="2"/>
    </row>
    <row r="43" spans="1:6" ht="12.75">
      <c r="A43" s="2"/>
      <c r="B43" s="2" t="s">
        <v>110</v>
      </c>
      <c r="C43" s="6">
        <v>3656801.24</v>
      </c>
      <c r="D43" s="7">
        <f>C37+C40+C43</f>
        <v>5207181.57</v>
      </c>
      <c r="E43" s="6">
        <v>4137480.27</v>
      </c>
      <c r="F43" s="7">
        <f>E37+E40+E43</f>
        <v>5998905.7</v>
      </c>
    </row>
    <row r="44" spans="1:6" ht="12.75">
      <c r="A44" s="2"/>
      <c r="B44" s="2"/>
      <c r="C44" s="9"/>
      <c r="D44" s="2"/>
      <c r="E44" s="9"/>
      <c r="F44" s="2"/>
    </row>
    <row r="45" spans="1:6" ht="12.75">
      <c r="A45" s="10"/>
      <c r="B45" s="10" t="s">
        <v>91</v>
      </c>
      <c r="C45" s="12" t="s">
        <v>14</v>
      </c>
      <c r="D45" s="12">
        <f>D23+D33-D43</f>
        <v>16704.090000003576</v>
      </c>
      <c r="E45" s="12" t="s">
        <v>14</v>
      </c>
      <c r="F45" s="12">
        <f>F23+F33-F43</f>
        <v>76767.31000000518</v>
      </c>
    </row>
    <row r="46" spans="1:6" ht="12.75">
      <c r="A46" s="2"/>
      <c r="B46" s="2"/>
      <c r="C46" s="13"/>
      <c r="D46" s="2"/>
      <c r="E46" s="13"/>
      <c r="F46" s="2"/>
    </row>
    <row r="47" spans="1:6" ht="12.75">
      <c r="A47" s="2" t="s">
        <v>111</v>
      </c>
      <c r="B47" s="2" t="s">
        <v>112</v>
      </c>
      <c r="C47" s="13" t="s">
        <v>14</v>
      </c>
      <c r="D47" s="14">
        <v>56.46</v>
      </c>
      <c r="E47" s="13" t="s">
        <v>14</v>
      </c>
      <c r="F47" s="14">
        <v>62.55</v>
      </c>
    </row>
    <row r="48" spans="1:6" ht="12.75">
      <c r="A48" s="8" t="s">
        <v>113</v>
      </c>
      <c r="B48" s="2" t="s">
        <v>114</v>
      </c>
      <c r="C48" s="13"/>
      <c r="D48" s="2">
        <v>0</v>
      </c>
      <c r="E48" s="13"/>
      <c r="F48" s="2">
        <v>0</v>
      </c>
    </row>
    <row r="49" spans="1:6" ht="12.75">
      <c r="A49" s="8"/>
      <c r="B49" s="2"/>
      <c r="C49" s="13"/>
      <c r="D49" s="2"/>
      <c r="E49" s="13"/>
      <c r="F49" s="2"/>
    </row>
    <row r="50" spans="1:6" ht="12.75">
      <c r="A50" s="8" t="s">
        <v>115</v>
      </c>
      <c r="B50" s="10" t="s">
        <v>116</v>
      </c>
      <c r="C50" s="13"/>
      <c r="D50" s="12">
        <f>D45+D47-D48</f>
        <v>16760.550000003575</v>
      </c>
      <c r="E50" s="13"/>
      <c r="F50" s="12">
        <f>F45+F47-F48</f>
        <v>76829.86000000518</v>
      </c>
    </row>
    <row r="51" spans="1:6" ht="12.75">
      <c r="A51" s="8"/>
      <c r="B51" s="10"/>
      <c r="C51" s="13"/>
      <c r="D51" s="12"/>
      <c r="E51" s="13"/>
      <c r="F51" s="12"/>
    </row>
    <row r="52" spans="1:6" ht="12.75">
      <c r="A52" s="8" t="s">
        <v>117</v>
      </c>
      <c r="B52" s="2" t="s">
        <v>118</v>
      </c>
      <c r="C52" s="13" t="s">
        <v>14</v>
      </c>
      <c r="D52" s="5">
        <v>50614.44</v>
      </c>
      <c r="E52" s="13" t="s">
        <v>14</v>
      </c>
      <c r="F52" s="5">
        <v>21897.61</v>
      </c>
    </row>
    <row r="53" spans="1:6" ht="12.75">
      <c r="A53" s="8" t="s">
        <v>119</v>
      </c>
      <c r="B53" s="2" t="s">
        <v>120</v>
      </c>
      <c r="C53" s="9" t="s">
        <v>14</v>
      </c>
      <c r="D53" s="5">
        <v>69506.86</v>
      </c>
      <c r="E53" s="9" t="s">
        <v>14</v>
      </c>
      <c r="F53" s="5">
        <v>78582.51</v>
      </c>
    </row>
    <row r="54" spans="1:6" ht="12.75">
      <c r="A54" s="8" t="s">
        <v>121</v>
      </c>
      <c r="B54" s="2" t="s">
        <v>122</v>
      </c>
      <c r="C54" s="9"/>
      <c r="D54" s="6">
        <v>100094.14</v>
      </c>
      <c r="E54" s="9"/>
      <c r="F54" s="6">
        <v>126695.54</v>
      </c>
    </row>
    <row r="55" spans="1:6" ht="12.75">
      <c r="A55" s="8"/>
      <c r="B55" s="2"/>
      <c r="C55" s="9"/>
      <c r="D55" s="15"/>
      <c r="E55" s="9"/>
      <c r="F55" s="15"/>
    </row>
    <row r="56" spans="1:6" ht="13.5" thickBot="1">
      <c r="A56" s="8" t="s">
        <v>123</v>
      </c>
      <c r="B56" s="16" t="s">
        <v>124</v>
      </c>
      <c r="C56" s="9"/>
      <c r="D56" s="17">
        <f>D50+D52+D53-D54</f>
        <v>36787.710000003586</v>
      </c>
      <c r="E56" s="9"/>
      <c r="F56" s="17">
        <f>F50+F52+F53-F54</f>
        <v>50614.44000000517</v>
      </c>
    </row>
    <row r="57" spans="1:6" ht="13.5" thickTop="1">
      <c r="A57" s="2"/>
      <c r="B57" s="2"/>
      <c r="C57" s="9"/>
      <c r="D57" s="2"/>
      <c r="E57" s="9"/>
      <c r="F57" s="2"/>
    </row>
  </sheetData>
  <printOptions/>
  <pageMargins left="0.66" right="0.53" top="1.14" bottom="0.48" header="0.4921259845" footer="0.35"/>
  <pageSetup horizontalDpi="600" verticalDpi="600" orientation="portrait" paperSize="9" r:id="rId1"/>
  <headerFooter alignWithMargins="0">
    <oddHeader>&amp;L&amp;"Arial,Fett"&amp;11
Gewinn- und Verlustrechnung für die Zeit vom 01.01.2007 bis 31.12.2007&amp;C&amp;"Arial,Fett"&amp;11HPH-Netz Niederrhein&amp;R&amp;11Anlage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showGridLines="0" zoomScale="112" zoomScaleNormal="112" workbookViewId="0" topLeftCell="A16">
      <selection activeCell="B8" sqref="B8"/>
    </sheetView>
  </sheetViews>
  <sheetFormatPr defaultColWidth="11.421875" defaultRowHeight="12.75"/>
  <cols>
    <col min="1" max="1" width="4.140625" style="1" customWidth="1"/>
    <col min="2" max="2" width="37.140625" style="1" customWidth="1"/>
    <col min="3" max="3" width="12.00390625" style="1" customWidth="1"/>
    <col min="4" max="4" width="12.140625" style="1" customWidth="1"/>
    <col min="5" max="5" width="2.28125" style="1" customWidth="1"/>
    <col min="6" max="6" width="3.8515625" style="1" customWidth="1"/>
    <col min="7" max="7" width="40.28125" style="1" customWidth="1"/>
    <col min="8" max="8" width="12.28125" style="1" customWidth="1"/>
    <col min="9" max="9" width="12.7109375" style="1" customWidth="1"/>
    <col min="10" max="16384" width="11.421875" style="1" customWidth="1"/>
  </cols>
  <sheetData>
    <row r="1" spans="1:9" ht="10.5" customHeight="1">
      <c r="A1" s="18" t="s">
        <v>0</v>
      </c>
      <c r="B1" s="2"/>
      <c r="C1" s="21" t="s">
        <v>1</v>
      </c>
      <c r="D1" s="21" t="s">
        <v>1</v>
      </c>
      <c r="E1" s="2"/>
      <c r="F1" s="18" t="s">
        <v>2</v>
      </c>
      <c r="G1" s="2"/>
      <c r="H1" s="21" t="s">
        <v>3</v>
      </c>
      <c r="I1" s="21" t="s">
        <v>3</v>
      </c>
    </row>
    <row r="2" spans="1:9" ht="12" customHeight="1">
      <c r="A2" s="2"/>
      <c r="B2" s="2"/>
      <c r="C2" s="53">
        <v>39447</v>
      </c>
      <c r="D2" s="53">
        <v>39082</v>
      </c>
      <c r="E2" s="4"/>
      <c r="F2" s="2"/>
      <c r="G2" s="2"/>
      <c r="H2" s="53">
        <v>39447</v>
      </c>
      <c r="I2" s="53">
        <v>39082</v>
      </c>
    </row>
    <row r="3" spans="1:9" ht="13.5" customHeight="1">
      <c r="A3" s="2" t="s">
        <v>4</v>
      </c>
      <c r="B3" s="2" t="s">
        <v>5</v>
      </c>
      <c r="C3" s="4" t="s">
        <v>6</v>
      </c>
      <c r="D3" s="4" t="s">
        <v>6</v>
      </c>
      <c r="E3" s="39"/>
      <c r="F3" s="2" t="s">
        <v>4</v>
      </c>
      <c r="G3" s="2" t="s">
        <v>7</v>
      </c>
      <c r="H3" s="4" t="s">
        <v>6</v>
      </c>
      <c r="I3" s="4" t="s">
        <v>6</v>
      </c>
    </row>
    <row r="4" spans="1:9" ht="11.25" customHeight="1">
      <c r="A4" s="2" t="s">
        <v>8</v>
      </c>
      <c r="B4" s="2" t="s">
        <v>9</v>
      </c>
      <c r="C4" s="9">
        <v>3916.67</v>
      </c>
      <c r="D4" s="9">
        <v>4916.67</v>
      </c>
      <c r="E4" s="4"/>
      <c r="F4" s="2"/>
      <c r="G4" s="2" t="s">
        <v>10</v>
      </c>
      <c r="H4" s="9">
        <v>6548126.15</v>
      </c>
      <c r="I4" s="9">
        <v>6548126.15</v>
      </c>
    </row>
    <row r="5" spans="1:9" ht="10.5" customHeight="1">
      <c r="A5" s="2"/>
      <c r="B5" s="2"/>
      <c r="C5" s="9"/>
      <c r="D5" s="9"/>
      <c r="E5" s="2"/>
      <c r="F5" s="2"/>
      <c r="G5" s="2" t="s">
        <v>11</v>
      </c>
      <c r="H5" s="9">
        <v>393285.26</v>
      </c>
      <c r="I5" s="9">
        <v>393285.26</v>
      </c>
    </row>
    <row r="6" spans="1:9" ht="10.5" customHeight="1">
      <c r="A6" s="2" t="s">
        <v>12</v>
      </c>
      <c r="B6" s="2" t="s">
        <v>13</v>
      </c>
      <c r="C6" s="2"/>
      <c r="D6" s="2"/>
      <c r="E6" s="2"/>
      <c r="F6" s="2"/>
      <c r="G6" s="2" t="s">
        <v>17</v>
      </c>
      <c r="H6" s="9">
        <v>513900.24</v>
      </c>
      <c r="I6" s="9">
        <v>489805.94</v>
      </c>
    </row>
    <row r="7" spans="1:9" ht="12.75" customHeight="1">
      <c r="A7" s="2"/>
      <c r="B7" s="2" t="s">
        <v>15</v>
      </c>
      <c r="C7" s="9">
        <v>26408544.81</v>
      </c>
      <c r="D7" s="9">
        <v>26937921.04</v>
      </c>
      <c r="E7" s="2"/>
      <c r="F7" s="2"/>
      <c r="G7" s="2"/>
      <c r="H7" s="40">
        <f>SUM(H4:H6)</f>
        <v>7455311.65</v>
      </c>
      <c r="I7" s="40">
        <f>SUM(I4:I6)</f>
        <v>7431217.350000001</v>
      </c>
    </row>
    <row r="8" spans="1:9" ht="10.5" customHeight="1">
      <c r="A8" s="2"/>
      <c r="B8" s="2" t="s">
        <v>16</v>
      </c>
      <c r="C8" s="2"/>
      <c r="D8" s="2"/>
      <c r="E8" s="9"/>
      <c r="F8" s="2" t="s">
        <v>20</v>
      </c>
      <c r="G8" s="2" t="s">
        <v>21</v>
      </c>
      <c r="H8" s="2"/>
      <c r="I8" s="2"/>
    </row>
    <row r="9" spans="1:9" ht="12" customHeight="1">
      <c r="A9" s="2"/>
      <c r="B9" s="2" t="s">
        <v>18</v>
      </c>
      <c r="C9" s="5">
        <v>27144.55</v>
      </c>
      <c r="D9" s="5">
        <v>28600.47</v>
      </c>
      <c r="E9" s="2"/>
      <c r="F9" s="2" t="s">
        <v>23</v>
      </c>
      <c r="G9" s="2" t="s">
        <v>24</v>
      </c>
      <c r="H9" s="2"/>
      <c r="I9" s="2"/>
    </row>
    <row r="10" spans="1:9" ht="11.25" customHeight="1">
      <c r="A10" s="2"/>
      <c r="B10" s="2" t="s">
        <v>19</v>
      </c>
      <c r="C10" s="9">
        <v>1834.66</v>
      </c>
      <c r="D10" s="9">
        <v>2287.64</v>
      </c>
      <c r="E10" s="9"/>
      <c r="F10" s="2"/>
      <c r="G10" s="2" t="s">
        <v>26</v>
      </c>
      <c r="H10" s="9">
        <v>7585648.64</v>
      </c>
      <c r="I10" s="9">
        <v>7694967.48</v>
      </c>
    </row>
    <row r="11" spans="1:9" ht="11.25" customHeight="1">
      <c r="A11" s="2"/>
      <c r="B11" s="2" t="s">
        <v>22</v>
      </c>
      <c r="C11" s="9">
        <v>616514.03</v>
      </c>
      <c r="D11" s="9">
        <v>687017.99</v>
      </c>
      <c r="E11" s="9"/>
      <c r="F11" s="2"/>
      <c r="G11" s="2" t="s">
        <v>28</v>
      </c>
      <c r="H11" s="2"/>
      <c r="I11" s="2"/>
    </row>
    <row r="12" spans="1:9" ht="11.25" customHeight="1">
      <c r="A12" s="2"/>
      <c r="B12" s="2" t="s">
        <v>25</v>
      </c>
      <c r="C12" s="9">
        <v>60816.44</v>
      </c>
      <c r="D12" s="9">
        <v>27211.75</v>
      </c>
      <c r="E12" s="9"/>
      <c r="F12" s="2"/>
      <c r="G12" s="2" t="s">
        <v>30</v>
      </c>
      <c r="H12" s="9">
        <v>411760.92</v>
      </c>
      <c r="I12" s="9">
        <v>429176.06</v>
      </c>
    </row>
    <row r="13" spans="1:9" ht="11.25" customHeight="1">
      <c r="A13" s="2"/>
      <c r="B13" s="2" t="s">
        <v>27</v>
      </c>
      <c r="C13" s="9">
        <v>1024365.32</v>
      </c>
      <c r="D13" s="9">
        <v>940009</v>
      </c>
      <c r="E13" s="9"/>
      <c r="F13" s="2"/>
      <c r="G13" s="2"/>
      <c r="H13" s="9"/>
      <c r="I13" s="9"/>
    </row>
    <row r="14" spans="1:9" ht="12" customHeight="1">
      <c r="A14" s="2"/>
      <c r="B14" s="2" t="s">
        <v>29</v>
      </c>
      <c r="C14" s="41"/>
      <c r="D14" s="41"/>
      <c r="E14" s="2"/>
      <c r="F14" s="2"/>
      <c r="G14" s="2"/>
      <c r="H14" s="40">
        <f>SUM(H10:H12)</f>
        <v>7997409.56</v>
      </c>
      <c r="I14" s="40">
        <f>SUM(I10:I12)</f>
        <v>8124143.54</v>
      </c>
    </row>
    <row r="15" spans="1:9" ht="12" customHeight="1">
      <c r="A15" s="2"/>
      <c r="B15" s="2"/>
      <c r="C15" s="42">
        <f>SUM(C7:C13)</f>
        <v>28139219.810000002</v>
      </c>
      <c r="D15" s="42">
        <f>SUM(D7:D13)</f>
        <v>28623047.889999997</v>
      </c>
      <c r="E15" s="2"/>
      <c r="F15" s="2" t="s">
        <v>67</v>
      </c>
      <c r="G15" s="2" t="s">
        <v>34</v>
      </c>
      <c r="H15" s="2"/>
      <c r="I15" s="2"/>
    </row>
    <row r="16" spans="1:9" ht="12" customHeight="1">
      <c r="A16" s="2" t="s">
        <v>20</v>
      </c>
      <c r="B16" s="2" t="s">
        <v>37</v>
      </c>
      <c r="C16" s="2"/>
      <c r="D16" s="2"/>
      <c r="E16" s="2"/>
      <c r="F16" s="2"/>
      <c r="G16" s="2" t="s">
        <v>35</v>
      </c>
      <c r="H16" s="9">
        <v>13597600.77</v>
      </c>
      <c r="I16" s="9">
        <v>13955677.36</v>
      </c>
    </row>
    <row r="17" spans="1:9" ht="10.5" customHeight="1">
      <c r="A17" s="2" t="s">
        <v>8</v>
      </c>
      <c r="B17" s="2" t="s">
        <v>42</v>
      </c>
      <c r="C17" s="2"/>
      <c r="D17" s="2"/>
      <c r="E17" s="2"/>
      <c r="F17" s="2"/>
      <c r="G17" s="2" t="s">
        <v>38</v>
      </c>
      <c r="H17" s="2"/>
      <c r="I17" s="2"/>
    </row>
    <row r="18" spans="1:9" ht="10.5" customHeight="1">
      <c r="A18" s="2"/>
      <c r="B18" s="2" t="s">
        <v>127</v>
      </c>
      <c r="C18" s="2"/>
      <c r="D18" s="2"/>
      <c r="E18" s="2"/>
      <c r="F18" s="2"/>
      <c r="G18" s="2" t="s">
        <v>128</v>
      </c>
      <c r="H18" s="9">
        <v>114002</v>
      </c>
      <c r="I18" s="9">
        <v>172745</v>
      </c>
    </row>
    <row r="19" spans="1:9" ht="12" customHeight="1">
      <c r="A19" s="2"/>
      <c r="B19" s="2" t="s">
        <v>47</v>
      </c>
      <c r="C19" s="9">
        <v>543617.53</v>
      </c>
      <c r="D19" s="9">
        <v>591280.64</v>
      </c>
      <c r="E19" s="2"/>
      <c r="F19" s="2"/>
      <c r="G19" s="43" t="s">
        <v>129</v>
      </c>
      <c r="H19" s="9">
        <v>7000519.2</v>
      </c>
      <c r="I19" s="9">
        <v>5585829.4</v>
      </c>
    </row>
    <row r="20" spans="1:9" ht="12.75" customHeight="1">
      <c r="A20" s="2"/>
      <c r="B20" s="2" t="s">
        <v>49</v>
      </c>
      <c r="C20" s="2"/>
      <c r="D20" s="2"/>
      <c r="E20" s="9"/>
      <c r="F20" s="2"/>
      <c r="G20" s="2"/>
      <c r="H20" s="40">
        <f>H19+H18+H16</f>
        <v>20712121.97</v>
      </c>
      <c r="I20" s="40">
        <f>I19+I18+I16</f>
        <v>19714251.759999998</v>
      </c>
    </row>
    <row r="21" spans="1:9" ht="12" customHeight="1">
      <c r="A21" s="2"/>
      <c r="B21" s="2" t="s">
        <v>55</v>
      </c>
      <c r="C21" s="9">
        <v>9280642.39</v>
      </c>
      <c r="D21" s="9">
        <v>8281892.56</v>
      </c>
      <c r="E21" s="2"/>
      <c r="F21" s="2" t="s">
        <v>43</v>
      </c>
      <c r="G21" s="2" t="s">
        <v>44</v>
      </c>
      <c r="H21" s="2"/>
      <c r="I21" s="2"/>
    </row>
    <row r="22" spans="1:9" ht="12" customHeight="1">
      <c r="A22" s="2"/>
      <c r="B22" s="2" t="s">
        <v>130</v>
      </c>
      <c r="C22" s="2"/>
      <c r="D22" s="2"/>
      <c r="E22" s="2"/>
      <c r="F22" s="2" t="s">
        <v>126</v>
      </c>
      <c r="G22" s="2" t="s">
        <v>131</v>
      </c>
      <c r="H22" s="9">
        <v>279724.57</v>
      </c>
      <c r="I22" s="9">
        <v>426722.4</v>
      </c>
    </row>
    <row r="23" spans="1:9" ht="10.5" customHeight="1">
      <c r="A23" s="2"/>
      <c r="B23" s="2" t="s">
        <v>59</v>
      </c>
      <c r="C23" s="9">
        <v>122387.99</v>
      </c>
      <c r="D23" s="9">
        <v>186506.61</v>
      </c>
      <c r="E23" s="2"/>
      <c r="G23" s="2" t="s">
        <v>132</v>
      </c>
      <c r="H23" s="2"/>
      <c r="I23" s="2"/>
    </row>
    <row r="24" spans="1:9" ht="11.25" customHeight="1">
      <c r="A24" s="2"/>
      <c r="B24" s="2" t="s">
        <v>51</v>
      </c>
      <c r="C24" s="2"/>
      <c r="D24" s="2"/>
      <c r="E24" s="2"/>
      <c r="F24" s="2"/>
      <c r="G24" s="57" t="s">
        <v>176</v>
      </c>
      <c r="H24" s="2"/>
      <c r="I24" s="2"/>
    </row>
    <row r="25" spans="1:9" ht="11.25" customHeight="1">
      <c r="A25" s="2"/>
      <c r="B25" s="2" t="s">
        <v>133</v>
      </c>
      <c r="C25" s="2"/>
      <c r="D25" s="2"/>
      <c r="E25" s="9"/>
      <c r="F25" s="2" t="s">
        <v>73</v>
      </c>
      <c r="G25" s="2" t="s">
        <v>134</v>
      </c>
      <c r="H25" s="9">
        <v>882454.8</v>
      </c>
      <c r="I25" s="9">
        <v>770422.14</v>
      </c>
    </row>
    <row r="26" spans="1:9" ht="12.75" customHeight="1">
      <c r="A26" s="2"/>
      <c r="B26" s="2" t="s">
        <v>135</v>
      </c>
      <c r="C26" s="40">
        <f>SUM(C19:C23)</f>
        <v>9946647.91</v>
      </c>
      <c r="D26" s="40">
        <f>SUM(D19:D23)</f>
        <v>9059679.809999999</v>
      </c>
      <c r="E26" s="2"/>
      <c r="F26" s="2"/>
      <c r="G26" s="2" t="s">
        <v>136</v>
      </c>
      <c r="H26" s="2"/>
      <c r="I26" s="2"/>
    </row>
    <row r="27" spans="1:9" ht="11.25" customHeight="1">
      <c r="A27" s="2"/>
      <c r="B27" s="2"/>
      <c r="C27" s="2"/>
      <c r="D27" s="2"/>
      <c r="E27" s="2"/>
      <c r="F27" s="2"/>
      <c r="G27" s="44" t="s">
        <v>137</v>
      </c>
      <c r="H27" s="2"/>
      <c r="I27" s="2"/>
    </row>
    <row r="28" spans="1:9" ht="12.75" customHeight="1">
      <c r="A28" s="2" t="s">
        <v>12</v>
      </c>
      <c r="B28" s="2" t="s">
        <v>65</v>
      </c>
      <c r="C28" s="45">
        <v>135093.79</v>
      </c>
      <c r="D28" s="45">
        <v>335278.59</v>
      </c>
      <c r="E28" s="9"/>
      <c r="F28" s="2"/>
      <c r="G28" s="2" t="s">
        <v>177</v>
      </c>
      <c r="H28" s="2"/>
      <c r="I28" s="2"/>
    </row>
    <row r="29" spans="1:9" ht="11.25" customHeight="1">
      <c r="A29" s="2"/>
      <c r="B29" s="2"/>
      <c r="C29" s="2"/>
      <c r="D29" s="2"/>
      <c r="E29" s="2"/>
      <c r="F29" s="2" t="s">
        <v>75</v>
      </c>
      <c r="G29" s="2" t="s">
        <v>138</v>
      </c>
      <c r="H29" s="9">
        <v>579634.56</v>
      </c>
      <c r="I29" s="9">
        <v>554416.28</v>
      </c>
    </row>
    <row r="30" spans="1:9" ht="11.25" customHeight="1">
      <c r="A30" s="2" t="s">
        <v>67</v>
      </c>
      <c r="B30" s="2" t="s">
        <v>68</v>
      </c>
      <c r="C30" s="45">
        <v>1399.25</v>
      </c>
      <c r="D30" s="45">
        <v>481.15</v>
      </c>
      <c r="E30" s="2"/>
      <c r="F30" s="2"/>
      <c r="G30" s="2" t="s">
        <v>139</v>
      </c>
      <c r="H30" s="2"/>
      <c r="I30" s="2"/>
    </row>
    <row r="31" spans="1:9" ht="11.25" customHeight="1">
      <c r="A31" s="2"/>
      <c r="B31" s="2"/>
      <c r="C31" s="45"/>
      <c r="D31" s="45"/>
      <c r="E31" s="2"/>
      <c r="F31" s="2"/>
      <c r="G31" s="2" t="s">
        <v>140</v>
      </c>
      <c r="H31" s="2"/>
      <c r="I31" s="2"/>
    </row>
    <row r="32" spans="1:9" ht="10.5" customHeight="1">
      <c r="A32" s="2"/>
      <c r="B32" s="2"/>
      <c r="C32" s="45"/>
      <c r="D32" s="45"/>
      <c r="E32" s="9"/>
      <c r="F32" s="2" t="s">
        <v>80</v>
      </c>
      <c r="G32" s="2" t="s">
        <v>141</v>
      </c>
      <c r="H32" s="9">
        <v>307154.86</v>
      </c>
      <c r="I32" s="9">
        <v>952040.39</v>
      </c>
    </row>
    <row r="33" spans="1:9" ht="11.25" customHeight="1">
      <c r="A33" s="2"/>
      <c r="B33" s="2"/>
      <c r="C33" s="45"/>
      <c r="D33" s="45"/>
      <c r="E33" s="2"/>
      <c r="F33" s="2"/>
      <c r="G33" s="44" t="s">
        <v>142</v>
      </c>
      <c r="H33" s="2"/>
      <c r="I33" s="2"/>
    </row>
    <row r="34" spans="1:9" ht="12" customHeight="1">
      <c r="A34" s="2"/>
      <c r="B34" s="2"/>
      <c r="C34" s="45"/>
      <c r="D34" s="45"/>
      <c r="E34" s="2"/>
      <c r="F34" s="2"/>
      <c r="G34" s="2" t="s">
        <v>178</v>
      </c>
      <c r="H34" s="2"/>
      <c r="I34" s="2"/>
    </row>
    <row r="35" spans="1:9" ht="12.75" customHeight="1">
      <c r="A35" s="2"/>
      <c r="B35" s="2"/>
      <c r="C35" s="45"/>
      <c r="D35" s="45"/>
      <c r="E35" s="2"/>
      <c r="F35" s="2"/>
      <c r="G35" s="2"/>
      <c r="H35" s="40">
        <f>SUM(H22:H32)</f>
        <v>2048968.79</v>
      </c>
      <c r="I35" s="40">
        <f>SUM(I22:I32)</f>
        <v>2703601.21</v>
      </c>
    </row>
    <row r="36" spans="1:9" ht="12.75" customHeight="1">
      <c r="A36" s="2"/>
      <c r="B36" s="2"/>
      <c r="C36" s="41"/>
      <c r="D36" s="41"/>
      <c r="E36" s="2"/>
      <c r="F36" s="2" t="s">
        <v>69</v>
      </c>
      <c r="G36" s="2" t="s">
        <v>68</v>
      </c>
      <c r="H36" s="42">
        <v>12465.46</v>
      </c>
      <c r="I36" s="42">
        <v>50190.25</v>
      </c>
    </row>
    <row r="37" spans="1:9" ht="12.75" customHeight="1">
      <c r="A37" s="2"/>
      <c r="B37" s="2"/>
      <c r="C37" s="47">
        <f>C4+C15+C26+C28+C30</f>
        <v>38226277.43</v>
      </c>
      <c r="D37" s="47">
        <f>D4+D15+D26+D28+D30</f>
        <v>38023404.11</v>
      </c>
      <c r="E37" s="2"/>
      <c r="F37" s="2"/>
      <c r="G37" s="2"/>
      <c r="H37" s="47">
        <f>H36+H35+H20+H14+H7</f>
        <v>38226277.43</v>
      </c>
      <c r="I37" s="47">
        <f>I36+I35+I20+I14+I7</f>
        <v>38023404.11</v>
      </c>
    </row>
    <row r="38" spans="1:9" ht="12.75" customHeight="1">
      <c r="A38" s="2"/>
      <c r="B38" s="2"/>
      <c r="C38" s="47"/>
      <c r="D38" s="47"/>
      <c r="E38" s="2"/>
      <c r="F38" s="2"/>
      <c r="G38" s="2"/>
      <c r="H38" s="47"/>
      <c r="I38" s="47"/>
    </row>
    <row r="39" spans="1:9" ht="12" customHeight="1">
      <c r="A39" s="2"/>
      <c r="B39" s="2" t="s">
        <v>143</v>
      </c>
      <c r="C39" s="2" t="s">
        <v>144</v>
      </c>
      <c r="D39" s="2"/>
      <c r="E39" s="9"/>
      <c r="F39" s="2"/>
      <c r="G39" s="2"/>
      <c r="H39" s="2"/>
      <c r="I39" s="2"/>
    </row>
    <row r="40" spans="1:9" ht="12" customHeight="1">
      <c r="A40" s="2"/>
      <c r="B40" s="2"/>
      <c r="C40" s="2"/>
      <c r="D40" s="2"/>
      <c r="E40" s="9"/>
      <c r="F40" s="2"/>
      <c r="G40" s="2"/>
      <c r="H40" s="2"/>
      <c r="I40" s="2"/>
    </row>
    <row r="41" spans="1:9" ht="12" customHeight="1">
      <c r="A41" s="2"/>
      <c r="B41" s="2" t="s">
        <v>145</v>
      </c>
      <c r="C41" s="2"/>
      <c r="D41" s="2"/>
      <c r="E41" s="2"/>
      <c r="F41" s="2"/>
      <c r="G41" s="2" t="s">
        <v>146</v>
      </c>
      <c r="H41" s="2"/>
      <c r="I41" s="2"/>
    </row>
    <row r="42" ht="12.75" customHeight="1"/>
    <row r="43" ht="10.5" customHeight="1"/>
  </sheetData>
  <printOptions/>
  <pageMargins left="0.39" right="0.35433070866141736" top="0.96" bottom="0.3937007874015748" header="0.48" footer="0"/>
  <pageSetup fitToHeight="1" fitToWidth="1" horizontalDpi="300" verticalDpi="300" orientation="landscape" paperSize="9" r:id="rId1"/>
  <headerFooter alignWithMargins="0">
    <oddHeader>&amp;C&amp;"Arial,Fett"&amp;11HPH-Netz Mittelrhein-Ost
Bilanz zum 31.12.2007&amp;R&amp;11Anlage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53"/>
  <sheetViews>
    <sheetView showGridLines="0" workbookViewId="0" topLeftCell="A22">
      <selection activeCell="B38" sqref="B38"/>
    </sheetView>
  </sheetViews>
  <sheetFormatPr defaultColWidth="11.421875" defaultRowHeight="12.75"/>
  <cols>
    <col min="1" max="1" width="3.28125" style="1" customWidth="1"/>
    <col min="2" max="2" width="36.00390625" style="1" customWidth="1"/>
    <col min="3" max="4" width="12.421875" style="1" customWidth="1"/>
    <col min="5" max="6" width="13.00390625" style="1" customWidth="1"/>
    <col min="7" max="16384" width="11.421875" style="1" customWidth="1"/>
  </cols>
  <sheetData>
    <row r="1" spans="1:6" ht="13.5" customHeight="1">
      <c r="A1" s="2"/>
      <c r="B1" s="2"/>
      <c r="C1" s="58">
        <v>2007</v>
      </c>
      <c r="D1" s="58"/>
      <c r="E1" s="58">
        <v>2006</v>
      </c>
      <c r="F1" s="3"/>
    </row>
    <row r="2" spans="1:6" ht="15" customHeight="1">
      <c r="A2" s="2"/>
      <c r="B2" s="2"/>
      <c r="C2" s="4" t="s">
        <v>6</v>
      </c>
      <c r="D2" s="4" t="s">
        <v>6</v>
      </c>
      <c r="E2" s="4" t="s">
        <v>6</v>
      </c>
      <c r="F2" s="4" t="s">
        <v>6</v>
      </c>
    </row>
    <row r="3" spans="1:6" ht="14.25" customHeight="1">
      <c r="A3" s="2" t="s">
        <v>126</v>
      </c>
      <c r="B3" s="2" t="s">
        <v>125</v>
      </c>
      <c r="C3" s="9">
        <v>28492639.25</v>
      </c>
      <c r="D3" s="2"/>
      <c r="E3" s="9">
        <v>29069399.45</v>
      </c>
      <c r="F3" s="2"/>
    </row>
    <row r="4" spans="1:6" ht="6.75" customHeight="1">
      <c r="A4" s="2"/>
      <c r="B4" s="2"/>
      <c r="C4" s="9"/>
      <c r="D4" s="2"/>
      <c r="E4" s="9"/>
      <c r="F4" s="2"/>
    </row>
    <row r="5" spans="1:6" ht="14.25" customHeight="1">
      <c r="A5" s="2" t="s">
        <v>73</v>
      </c>
      <c r="B5" s="2" t="s">
        <v>74</v>
      </c>
      <c r="C5" s="50">
        <v>2373998.3</v>
      </c>
      <c r="D5" s="9">
        <f>C3+C5</f>
        <v>30866637.55</v>
      </c>
      <c r="E5" s="50">
        <v>2562944.37</v>
      </c>
      <c r="F5" s="9">
        <f>E3+E5</f>
        <v>31632343.82</v>
      </c>
    </row>
    <row r="6" spans="1:6" ht="6" customHeight="1">
      <c r="A6" s="2"/>
      <c r="B6" s="2"/>
      <c r="C6" s="9"/>
      <c r="D6" s="2"/>
      <c r="E6" s="9"/>
      <c r="F6" s="2"/>
    </row>
    <row r="7" spans="1:6" ht="13.5" customHeight="1">
      <c r="A7" s="2" t="s">
        <v>75</v>
      </c>
      <c r="B7" s="2" t="s">
        <v>76</v>
      </c>
      <c r="C7" s="2"/>
      <c r="D7" s="2"/>
      <c r="E7" s="2"/>
      <c r="F7" s="2"/>
    </row>
    <row r="8" spans="1:6" ht="13.5" customHeight="1">
      <c r="A8" s="2"/>
      <c r="B8" s="2" t="s">
        <v>77</v>
      </c>
      <c r="C8" s="9">
        <v>16725886.94</v>
      </c>
      <c r="D8" s="2"/>
      <c r="E8" s="9">
        <v>16527363.65</v>
      </c>
      <c r="F8" s="2"/>
    </row>
    <row r="9" spans="1:6" ht="13.5" customHeight="1">
      <c r="A9" s="2"/>
      <c r="B9" s="2" t="s">
        <v>78</v>
      </c>
      <c r="C9" s="50">
        <v>5200385.87</v>
      </c>
      <c r="D9" s="9">
        <f>C8+C9</f>
        <v>21926272.81</v>
      </c>
      <c r="E9" s="50">
        <v>5743437.52</v>
      </c>
      <c r="F9" s="9">
        <f>E8+E9</f>
        <v>22270801.17</v>
      </c>
    </row>
    <row r="10" spans="1:6" ht="13.5" customHeight="1">
      <c r="A10" s="2"/>
      <c r="B10" s="2" t="s">
        <v>79</v>
      </c>
      <c r="C10" s="2"/>
      <c r="D10" s="2"/>
      <c r="E10" s="2"/>
      <c r="F10" s="2"/>
    </row>
    <row r="11" spans="1:6" ht="6" customHeight="1">
      <c r="A11" s="2"/>
      <c r="B11" s="2"/>
      <c r="C11" s="2"/>
      <c r="D11" s="2"/>
      <c r="E11" s="2"/>
      <c r="F11" s="2"/>
    </row>
    <row r="12" spans="1:6" ht="13.5" customHeight="1">
      <c r="A12" s="2" t="s">
        <v>80</v>
      </c>
      <c r="B12" s="2" t="s">
        <v>81</v>
      </c>
      <c r="C12" s="9"/>
      <c r="D12" s="2"/>
      <c r="E12" s="9"/>
      <c r="F12" s="2"/>
    </row>
    <row r="13" spans="1:6" ht="13.5" customHeight="1">
      <c r="A13" s="2"/>
      <c r="B13" s="2" t="s">
        <v>82</v>
      </c>
      <c r="C13" s="9">
        <v>934078.59</v>
      </c>
      <c r="D13" s="2"/>
      <c r="E13" s="9">
        <v>860013.32</v>
      </c>
      <c r="F13" s="2"/>
    </row>
    <row r="14" spans="1:6" ht="13.5" customHeight="1">
      <c r="A14" s="2"/>
      <c r="B14" s="2" t="s">
        <v>147</v>
      </c>
      <c r="C14" s="9">
        <v>741071.49</v>
      </c>
      <c r="D14" s="2"/>
      <c r="E14" s="9">
        <v>716539.68</v>
      </c>
      <c r="F14" s="2"/>
    </row>
    <row r="15" spans="1:6" ht="13.5" customHeight="1">
      <c r="A15" s="2"/>
      <c r="B15" s="2" t="s">
        <v>84</v>
      </c>
      <c r="C15" s="50">
        <v>1618481.89</v>
      </c>
      <c r="D15" s="9">
        <f>C13+C14+C15</f>
        <v>3293631.9699999997</v>
      </c>
      <c r="E15" s="50">
        <v>1674030.89</v>
      </c>
      <c r="F15" s="9">
        <f>E13+E14+E15</f>
        <v>3250583.8899999997</v>
      </c>
    </row>
    <row r="16" spans="1:6" ht="6" customHeight="1">
      <c r="A16" s="8"/>
      <c r="B16" s="2"/>
      <c r="C16" s="2"/>
      <c r="D16" s="2"/>
      <c r="E16" s="2"/>
      <c r="F16" s="2"/>
    </row>
    <row r="17" spans="1:6" ht="13.5" customHeight="1">
      <c r="A17" s="8" t="s">
        <v>85</v>
      </c>
      <c r="B17" s="2" t="s">
        <v>86</v>
      </c>
      <c r="C17" s="9">
        <v>290416.9</v>
      </c>
      <c r="D17" s="2"/>
      <c r="E17" s="9">
        <v>272524.87</v>
      </c>
      <c r="F17" s="2"/>
    </row>
    <row r="18" spans="1:6" ht="7.5" customHeight="1">
      <c r="A18" s="8"/>
      <c r="B18" s="2"/>
      <c r="C18" s="2"/>
      <c r="D18" s="8"/>
      <c r="E18" s="2"/>
      <c r="F18" s="8"/>
    </row>
    <row r="19" spans="1:6" ht="13.5" customHeight="1">
      <c r="A19" s="8" t="s">
        <v>87</v>
      </c>
      <c r="B19" s="2" t="s">
        <v>88</v>
      </c>
      <c r="C19" s="9">
        <v>249324.71</v>
      </c>
      <c r="D19" s="8"/>
      <c r="E19" s="9">
        <v>266509.63</v>
      </c>
      <c r="F19" s="8"/>
    </row>
    <row r="20" spans="1:6" ht="6.75" customHeight="1">
      <c r="A20" s="8"/>
      <c r="B20" s="2"/>
      <c r="C20" s="9"/>
      <c r="D20" s="8"/>
      <c r="E20" s="9"/>
      <c r="F20" s="8"/>
    </row>
    <row r="21" spans="1:6" ht="13.5" customHeight="1">
      <c r="A21" s="8" t="s">
        <v>89</v>
      </c>
      <c r="B21" s="8" t="s">
        <v>90</v>
      </c>
      <c r="C21" s="50">
        <v>1344410.36</v>
      </c>
      <c r="D21" s="9">
        <f>C17+C19+C21</f>
        <v>1884151.9700000002</v>
      </c>
      <c r="E21" s="50">
        <v>1296838.28</v>
      </c>
      <c r="F21" s="9">
        <f>E17+E19+E21</f>
        <v>1835872.78</v>
      </c>
    </row>
    <row r="22" spans="1:6" ht="9" customHeight="1">
      <c r="A22" s="8"/>
      <c r="B22" s="2"/>
      <c r="C22" s="9"/>
      <c r="D22" s="8"/>
      <c r="E22" s="9"/>
      <c r="F22" s="8"/>
    </row>
    <row r="23" spans="1:6" ht="13.5" customHeight="1">
      <c r="A23" s="8"/>
      <c r="B23" s="10" t="s">
        <v>91</v>
      </c>
      <c r="C23" s="59"/>
      <c r="D23" s="11">
        <f>D5-D9-D15-D21</f>
        <v>3762580.800000002</v>
      </c>
      <c r="E23" s="59"/>
      <c r="F23" s="11">
        <f>F5-F9-F15-F21</f>
        <v>4275085.979999999</v>
      </c>
    </row>
    <row r="24" spans="1:6" ht="7.5" customHeight="1">
      <c r="A24" s="8"/>
      <c r="B24" s="2"/>
      <c r="C24" s="9"/>
      <c r="D24" s="8"/>
      <c r="E24" s="9"/>
      <c r="F24" s="8"/>
    </row>
    <row r="25" spans="1:6" ht="13.5" customHeight="1">
      <c r="A25" s="8" t="s">
        <v>92</v>
      </c>
      <c r="B25" s="8" t="s">
        <v>93</v>
      </c>
      <c r="C25" s="9">
        <v>1525197.71</v>
      </c>
      <c r="D25" s="8"/>
      <c r="E25" s="9">
        <v>1743993.87</v>
      </c>
      <c r="F25" s="8"/>
    </row>
    <row r="26" spans="1:6" ht="13.5" customHeight="1">
      <c r="A26" s="8"/>
      <c r="B26" s="2" t="s">
        <v>94</v>
      </c>
      <c r="C26" s="2"/>
      <c r="D26" s="8"/>
      <c r="E26" s="2"/>
      <c r="F26" s="8"/>
    </row>
    <row r="27" spans="1:6" ht="7.5" customHeight="1">
      <c r="A27" s="8"/>
      <c r="B27" s="2"/>
      <c r="C27" s="2"/>
      <c r="D27" s="8"/>
      <c r="E27" s="2"/>
      <c r="F27" s="8"/>
    </row>
    <row r="28" spans="1:6" ht="13.5" customHeight="1">
      <c r="A28" s="8" t="s">
        <v>95</v>
      </c>
      <c r="B28" s="2" t="s">
        <v>96</v>
      </c>
      <c r="C28" s="9">
        <v>912500.59</v>
      </c>
      <c r="D28" s="8"/>
      <c r="E28" s="9">
        <v>900659.65</v>
      </c>
      <c r="F28" s="8"/>
    </row>
    <row r="29" spans="1:6" ht="13.5" customHeight="1">
      <c r="A29" s="8"/>
      <c r="B29" s="2" t="s">
        <v>97</v>
      </c>
      <c r="C29" s="2"/>
      <c r="D29" s="8"/>
      <c r="E29" s="2"/>
      <c r="F29" s="8"/>
    </row>
    <row r="30" spans="1:6" ht="6.75" customHeight="1">
      <c r="A30" s="8"/>
      <c r="B30" s="2"/>
      <c r="C30" s="2"/>
      <c r="D30" s="8"/>
      <c r="E30" s="2"/>
      <c r="F30" s="8"/>
    </row>
    <row r="31" spans="1:6" ht="13.5" customHeight="1">
      <c r="A31" s="8" t="s">
        <v>98</v>
      </c>
      <c r="B31" s="8" t="s">
        <v>99</v>
      </c>
      <c r="C31" s="50">
        <v>1525197.71</v>
      </c>
      <c r="D31" s="9">
        <f>C25+C28-C31</f>
        <v>912500.5899999999</v>
      </c>
      <c r="E31" s="50">
        <v>1743993.87</v>
      </c>
      <c r="F31" s="9">
        <f>E25+E28-E31</f>
        <v>900659.6499999999</v>
      </c>
    </row>
    <row r="32" spans="1:6" ht="13.5" customHeight="1">
      <c r="A32" s="8"/>
      <c r="B32" s="2" t="s">
        <v>100</v>
      </c>
      <c r="C32" s="2"/>
      <c r="D32" s="8"/>
      <c r="E32" s="2"/>
      <c r="F32" s="8"/>
    </row>
    <row r="33" spans="1:6" ht="6.75" customHeight="1">
      <c r="A33" s="8"/>
      <c r="B33" s="2"/>
      <c r="C33" s="2"/>
      <c r="D33" s="2"/>
      <c r="E33" s="2"/>
      <c r="F33" s="2"/>
    </row>
    <row r="34" spans="1:6" ht="13.5" customHeight="1">
      <c r="A34" s="8" t="s">
        <v>101</v>
      </c>
      <c r="B34" s="2" t="s">
        <v>102</v>
      </c>
      <c r="C34" s="2"/>
      <c r="D34" s="2"/>
      <c r="E34" s="2"/>
      <c r="F34" s="2"/>
    </row>
    <row r="35" spans="1:6" ht="13.5" customHeight="1">
      <c r="A35" s="2"/>
      <c r="B35" s="2" t="s">
        <v>148</v>
      </c>
      <c r="C35" s="9">
        <v>883015.24</v>
      </c>
      <c r="D35" s="2"/>
      <c r="E35" s="9">
        <v>945195.93</v>
      </c>
      <c r="F35" s="2"/>
    </row>
    <row r="36" spans="1:6" ht="13.5" customHeight="1">
      <c r="A36" s="2"/>
      <c r="B36" s="2" t="s">
        <v>149</v>
      </c>
      <c r="C36" s="2"/>
      <c r="D36" s="2"/>
      <c r="E36" s="2"/>
      <c r="F36" s="2"/>
    </row>
    <row r="37" spans="1:6" ht="13.5" customHeight="1">
      <c r="A37" s="2"/>
      <c r="B37" s="2" t="s">
        <v>150</v>
      </c>
      <c r="C37" s="60"/>
      <c r="D37" s="9">
        <f>C35+C37</f>
        <v>883015.24</v>
      </c>
      <c r="E37" s="60"/>
      <c r="F37" s="9">
        <f>E35+E37</f>
        <v>945195.93</v>
      </c>
    </row>
    <row r="38" spans="1:6" ht="13.5" customHeight="1">
      <c r="A38" s="2"/>
      <c r="B38" s="2" t="s">
        <v>151</v>
      </c>
      <c r="C38" s="2"/>
      <c r="D38" s="2"/>
      <c r="E38" s="2"/>
      <c r="F38" s="2"/>
    </row>
    <row r="39" spans="1:6" ht="5.25" customHeight="1">
      <c r="A39" s="2"/>
      <c r="B39" s="2"/>
      <c r="C39" s="2"/>
      <c r="D39" s="2"/>
      <c r="E39" s="2"/>
      <c r="F39" s="2"/>
    </row>
    <row r="40" spans="1:6" ht="13.5" customHeight="1">
      <c r="A40" s="8" t="s">
        <v>105</v>
      </c>
      <c r="B40" s="8" t="s">
        <v>106</v>
      </c>
      <c r="C40" s="9">
        <v>1254445.51</v>
      </c>
      <c r="D40" s="2"/>
      <c r="E40" s="9">
        <v>1329456.82</v>
      </c>
      <c r="F40" s="2"/>
    </row>
    <row r="41" spans="1:6" ht="13.5" customHeight="1">
      <c r="A41" s="8"/>
      <c r="B41" s="2" t="s">
        <v>107</v>
      </c>
      <c r="C41" s="2"/>
      <c r="D41" s="2"/>
      <c r="E41" s="2"/>
      <c r="F41" s="2"/>
    </row>
    <row r="42" spans="1:6" ht="4.5" customHeight="1">
      <c r="A42" s="8"/>
      <c r="B42" s="2"/>
      <c r="C42" s="2"/>
      <c r="D42" s="2"/>
      <c r="E42" s="2"/>
      <c r="F42" s="2"/>
    </row>
    <row r="43" spans="1:6" ht="13.5" customHeight="1">
      <c r="A43" s="8" t="s">
        <v>108</v>
      </c>
      <c r="B43" s="2" t="s">
        <v>109</v>
      </c>
      <c r="C43" s="50">
        <v>2513526.34</v>
      </c>
      <c r="D43" s="9">
        <f>C40+C43</f>
        <v>3767971.8499999996</v>
      </c>
      <c r="E43" s="50">
        <v>2836813.57</v>
      </c>
      <c r="F43" s="9">
        <f>E40+E43</f>
        <v>4166270.3899999997</v>
      </c>
    </row>
    <row r="44" spans="1:6" ht="13.5" customHeight="1">
      <c r="A44" s="2"/>
      <c r="B44" s="2" t="s">
        <v>110</v>
      </c>
      <c r="C44" s="2"/>
      <c r="D44" s="2"/>
      <c r="E44" s="2"/>
      <c r="F44" s="2"/>
    </row>
    <row r="45" spans="1:6" ht="3.75" customHeight="1">
      <c r="A45" s="2"/>
      <c r="B45" s="2"/>
      <c r="C45" s="8"/>
      <c r="D45" s="2"/>
      <c r="E45" s="8"/>
      <c r="F45" s="2"/>
    </row>
    <row r="46" spans="1:6" ht="12.75" customHeight="1">
      <c r="A46" s="10"/>
      <c r="B46" s="10" t="s">
        <v>91</v>
      </c>
      <c r="C46" s="61"/>
      <c r="D46" s="12">
        <f>D23+D31-D37-D43</f>
        <v>24094.300000002608</v>
      </c>
      <c r="E46" s="61"/>
      <c r="F46" s="12">
        <f>F23+F31-F37-F43</f>
        <v>64279.30999999959</v>
      </c>
    </row>
    <row r="47" spans="1:6" ht="6.75" customHeight="1">
      <c r="A47" s="2"/>
      <c r="B47" s="2"/>
      <c r="C47" s="8"/>
      <c r="D47" s="2"/>
      <c r="E47" s="8"/>
      <c r="F47" s="2"/>
    </row>
    <row r="48" spans="1:6" ht="14.25" customHeight="1">
      <c r="A48" s="2" t="s">
        <v>111</v>
      </c>
      <c r="B48" s="2" t="s">
        <v>112</v>
      </c>
      <c r="C48" s="8"/>
      <c r="D48" s="62">
        <v>0</v>
      </c>
      <c r="E48" s="8"/>
      <c r="F48" s="62">
        <v>0.4</v>
      </c>
    </row>
    <row r="49" spans="1:6" ht="15" customHeight="1">
      <c r="A49" s="8" t="s">
        <v>113</v>
      </c>
      <c r="B49" s="2" t="s">
        <v>116</v>
      </c>
      <c r="C49" s="8"/>
      <c r="D49" s="12">
        <f>D46+D48</f>
        <v>24094.300000002608</v>
      </c>
      <c r="E49" s="8"/>
      <c r="F49" s="12">
        <f>F46+F48</f>
        <v>64279.70999999959</v>
      </c>
    </row>
    <row r="50" spans="1:6" ht="14.25" customHeight="1">
      <c r="A50" s="8" t="s">
        <v>115</v>
      </c>
      <c r="B50" s="2" t="s">
        <v>118</v>
      </c>
      <c r="C50" s="8"/>
      <c r="D50" s="9">
        <v>489805.94</v>
      </c>
      <c r="E50" s="8"/>
      <c r="F50" s="9">
        <v>418262.5</v>
      </c>
    </row>
    <row r="51" spans="1:6" ht="14.25" customHeight="1">
      <c r="A51" s="8" t="s">
        <v>117</v>
      </c>
      <c r="B51" s="2" t="s">
        <v>120</v>
      </c>
      <c r="C51" s="2"/>
      <c r="D51" s="9">
        <v>0</v>
      </c>
      <c r="E51" s="2"/>
      <c r="F51" s="9">
        <v>47132.54</v>
      </c>
    </row>
    <row r="52" spans="1:6" ht="14.25" customHeight="1">
      <c r="A52" s="8" t="s">
        <v>119</v>
      </c>
      <c r="B52" s="2" t="s">
        <v>122</v>
      </c>
      <c r="C52" s="2"/>
      <c r="D52" s="9">
        <v>0</v>
      </c>
      <c r="E52" s="2"/>
      <c r="F52" s="9">
        <v>-39868.81</v>
      </c>
    </row>
    <row r="53" spans="1:6" ht="16.5" customHeight="1">
      <c r="A53" s="8" t="s">
        <v>121</v>
      </c>
      <c r="B53" s="2" t="s">
        <v>124</v>
      </c>
      <c r="C53" s="2"/>
      <c r="D53" s="11">
        <f>D49+D50+D51+D52</f>
        <v>513900.2400000026</v>
      </c>
      <c r="E53" s="2"/>
      <c r="F53" s="11">
        <f>F49+F50+F51+F52</f>
        <v>489805.93999999965</v>
      </c>
    </row>
  </sheetData>
  <printOptions/>
  <pageMargins left="0.74" right="0.56" top="1.28" bottom="1" header="0.58" footer="0.4921259845"/>
  <pageSetup horizontalDpi="300" verticalDpi="300" orientation="portrait" paperSize="9" r:id="rId1"/>
  <headerFooter alignWithMargins="0">
    <oddHeader>&amp;L&amp;"Arial,Fett"&amp;11
Gewinn- und Verlustrechnung für die Zeit vom 01.01.2007 bis 31.12.2007&amp;C&amp;"Arial,Fett"&amp;11HPH-Netz Mittelrhein-Ost&amp;R&amp;11Anlage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2:I41"/>
  <sheetViews>
    <sheetView showGridLines="0" workbookViewId="0" topLeftCell="A16">
      <selection activeCell="B31" sqref="B31"/>
    </sheetView>
  </sheetViews>
  <sheetFormatPr defaultColWidth="11.421875" defaultRowHeight="12.75"/>
  <cols>
    <col min="1" max="1" width="3.421875" style="1" customWidth="1"/>
    <col min="2" max="2" width="37.8515625" style="1" customWidth="1"/>
    <col min="3" max="4" width="12.140625" style="1" customWidth="1"/>
    <col min="5" max="5" width="1.7109375" style="1" customWidth="1"/>
    <col min="6" max="6" width="4.421875" style="1" customWidth="1"/>
    <col min="7" max="7" width="41.57421875" style="1" customWidth="1"/>
    <col min="8" max="8" width="12.8515625" style="1" customWidth="1"/>
    <col min="9" max="9" width="12.28125" style="1" customWidth="1"/>
    <col min="10" max="16384" width="11.421875" style="1" customWidth="1"/>
  </cols>
  <sheetData>
    <row r="1" ht="7.5" customHeight="1"/>
    <row r="2" spans="1:9" ht="13.5" customHeight="1">
      <c r="A2" s="18" t="s">
        <v>0</v>
      </c>
      <c r="B2" s="2"/>
      <c r="C2" s="21" t="s">
        <v>1</v>
      </c>
      <c r="D2" s="21" t="s">
        <v>1</v>
      </c>
      <c r="E2" s="2"/>
      <c r="F2" s="18" t="s">
        <v>2</v>
      </c>
      <c r="G2" s="2"/>
      <c r="H2" s="21" t="s">
        <v>3</v>
      </c>
      <c r="I2" s="21" t="s">
        <v>3</v>
      </c>
    </row>
    <row r="3" spans="1:9" ht="13.5" customHeight="1">
      <c r="A3" s="2"/>
      <c r="B3" s="2"/>
      <c r="C3" s="63">
        <v>39447</v>
      </c>
      <c r="D3" s="63">
        <v>39082</v>
      </c>
      <c r="E3" s="4"/>
      <c r="F3" s="2"/>
      <c r="G3" s="2"/>
      <c r="H3" s="63">
        <v>39447</v>
      </c>
      <c r="I3" s="63">
        <v>39082</v>
      </c>
    </row>
    <row r="4" spans="1:9" ht="13.5" customHeight="1">
      <c r="A4" s="18" t="s">
        <v>4</v>
      </c>
      <c r="B4" s="18" t="s">
        <v>5</v>
      </c>
      <c r="C4" s="4" t="s">
        <v>6</v>
      </c>
      <c r="D4" s="4" t="s">
        <v>6</v>
      </c>
      <c r="E4" s="39"/>
      <c r="F4" s="18" t="s">
        <v>4</v>
      </c>
      <c r="G4" s="18" t="s">
        <v>7</v>
      </c>
      <c r="H4" s="4" t="s">
        <v>6</v>
      </c>
      <c r="I4" s="4" t="s">
        <v>6</v>
      </c>
    </row>
    <row r="5" spans="1:9" ht="13.5" customHeight="1">
      <c r="A5" s="18" t="s">
        <v>8</v>
      </c>
      <c r="B5" s="18" t="s">
        <v>9</v>
      </c>
      <c r="C5" s="9">
        <v>8623.84</v>
      </c>
      <c r="D5" s="9">
        <v>10470.96</v>
      </c>
      <c r="E5" s="4"/>
      <c r="F5" s="2"/>
      <c r="G5" s="2" t="s">
        <v>10</v>
      </c>
      <c r="H5" s="9">
        <v>6032258.99</v>
      </c>
      <c r="I5" s="9">
        <v>6619516.07</v>
      </c>
    </row>
    <row r="6" spans="1:9" ht="13.5" customHeight="1">
      <c r="A6" s="2"/>
      <c r="B6" s="2"/>
      <c r="C6" s="9"/>
      <c r="D6" s="9"/>
      <c r="E6" s="2"/>
      <c r="F6" s="2"/>
      <c r="G6" s="2" t="s">
        <v>152</v>
      </c>
      <c r="H6" s="9">
        <v>40109.07</v>
      </c>
      <c r="I6" s="9">
        <v>57902.72</v>
      </c>
    </row>
    <row r="7" spans="1:9" ht="13.5" customHeight="1">
      <c r="A7" s="18" t="s">
        <v>12</v>
      </c>
      <c r="B7" s="18" t="s">
        <v>13</v>
      </c>
      <c r="C7" s="2"/>
      <c r="D7" s="2"/>
      <c r="E7" s="2"/>
      <c r="F7" s="2"/>
      <c r="G7" s="2" t="s">
        <v>17</v>
      </c>
      <c r="H7" s="9">
        <v>97885.59</v>
      </c>
      <c r="I7" s="9">
        <v>68313.14</v>
      </c>
    </row>
    <row r="8" spans="1:9" ht="13.5" customHeight="1">
      <c r="A8" s="2"/>
      <c r="B8" s="2" t="s">
        <v>15</v>
      </c>
      <c r="C8" s="9">
        <v>28447315.47</v>
      </c>
      <c r="D8" s="9">
        <v>29836073.98</v>
      </c>
      <c r="E8" s="9"/>
      <c r="F8" s="2"/>
      <c r="G8" s="2" t="s">
        <v>153</v>
      </c>
      <c r="H8" s="9"/>
      <c r="I8" s="9"/>
    </row>
    <row r="9" spans="1:9" ht="13.5" customHeight="1">
      <c r="A9" s="2"/>
      <c r="B9" s="2" t="s">
        <v>16</v>
      </c>
      <c r="C9" s="2"/>
      <c r="D9" s="2"/>
      <c r="E9" s="2"/>
      <c r="F9" s="2"/>
      <c r="G9" s="2"/>
      <c r="H9" s="9"/>
      <c r="I9" s="9"/>
    </row>
    <row r="10" spans="1:9" ht="13.5" customHeight="1">
      <c r="A10" s="2"/>
      <c r="B10" s="2" t="s">
        <v>154</v>
      </c>
      <c r="C10" s="9">
        <v>882801.35</v>
      </c>
      <c r="D10" s="9">
        <v>1017711.59</v>
      </c>
      <c r="E10" s="2"/>
      <c r="F10" s="2"/>
      <c r="G10" s="2"/>
      <c r="H10" s="40">
        <f>SUM(H5:H9)</f>
        <v>6170253.65</v>
      </c>
      <c r="I10" s="40">
        <f>SUM(I5:I9)</f>
        <v>6745731.93</v>
      </c>
    </row>
    <row r="11" spans="1:9" ht="12.75" customHeight="1">
      <c r="A11" s="2"/>
      <c r="B11" s="2" t="s">
        <v>155</v>
      </c>
      <c r="C11" s="9">
        <v>62005.55</v>
      </c>
      <c r="D11" s="9">
        <v>80842.55</v>
      </c>
      <c r="E11" s="9"/>
      <c r="F11" s="18" t="s">
        <v>20</v>
      </c>
      <c r="G11" s="18" t="s">
        <v>21</v>
      </c>
      <c r="H11" s="2"/>
      <c r="I11" s="2"/>
    </row>
    <row r="12" spans="1:9" ht="12.75" customHeight="1">
      <c r="A12" s="2"/>
      <c r="B12" s="2" t="s">
        <v>14</v>
      </c>
      <c r="C12" s="9"/>
      <c r="D12" s="9"/>
      <c r="E12" s="2"/>
      <c r="F12" s="2" t="s">
        <v>23</v>
      </c>
      <c r="G12" s="18" t="s">
        <v>24</v>
      </c>
      <c r="H12" s="2"/>
      <c r="I12" s="2"/>
    </row>
    <row r="13" spans="1:9" ht="13.5" customHeight="1">
      <c r="A13" s="2"/>
      <c r="B13" s="2"/>
      <c r="C13" s="41"/>
      <c r="D13" s="41"/>
      <c r="E13" s="9"/>
      <c r="F13" s="2"/>
      <c r="G13" s="2" t="s">
        <v>26</v>
      </c>
      <c r="H13" s="9">
        <v>7602958.26</v>
      </c>
      <c r="I13" s="9">
        <v>7877556.73</v>
      </c>
    </row>
    <row r="14" spans="1:9" ht="13.5" customHeight="1">
      <c r="A14" s="2"/>
      <c r="B14" s="2"/>
      <c r="C14" s="42">
        <f>SUM(C8:C12)</f>
        <v>29392122.37</v>
      </c>
      <c r="D14" s="42">
        <f>SUM(D8:D12)</f>
        <v>30934628.12</v>
      </c>
      <c r="E14" s="9"/>
      <c r="F14" s="2"/>
      <c r="G14" s="2" t="s">
        <v>28</v>
      </c>
      <c r="H14" s="2"/>
      <c r="I14" s="2"/>
    </row>
    <row r="15" spans="1:9" ht="7.5" customHeight="1">
      <c r="A15" s="2"/>
      <c r="B15" s="2"/>
      <c r="C15" s="2"/>
      <c r="D15" s="2"/>
      <c r="E15" s="2"/>
      <c r="F15" s="2"/>
      <c r="G15" s="2"/>
      <c r="H15" s="40"/>
      <c r="I15" s="40"/>
    </row>
    <row r="16" spans="1:9" ht="13.5" customHeight="1">
      <c r="A16" s="18" t="s">
        <v>31</v>
      </c>
      <c r="B16" s="18" t="s">
        <v>32</v>
      </c>
      <c r="C16" s="9">
        <v>3840</v>
      </c>
      <c r="D16" s="9">
        <v>3840</v>
      </c>
      <c r="E16" s="2"/>
      <c r="F16" s="18" t="s">
        <v>67</v>
      </c>
      <c r="G16" s="18" t="s">
        <v>34</v>
      </c>
      <c r="H16" s="2"/>
      <c r="I16" s="2"/>
    </row>
    <row r="17" spans="1:9" ht="13.5" customHeight="1">
      <c r="A17" s="2"/>
      <c r="B17" s="2"/>
      <c r="C17" s="2"/>
      <c r="D17" s="2"/>
      <c r="E17" s="2"/>
      <c r="F17" s="2"/>
      <c r="G17" s="2" t="s">
        <v>156</v>
      </c>
      <c r="H17" s="9">
        <v>15673662.11</v>
      </c>
      <c r="I17" s="9">
        <v>16234321.71</v>
      </c>
    </row>
    <row r="18" spans="1:9" ht="13.5" customHeight="1">
      <c r="A18" s="18" t="s">
        <v>20</v>
      </c>
      <c r="B18" s="18" t="s">
        <v>37</v>
      </c>
      <c r="C18" s="2"/>
      <c r="D18" s="2"/>
      <c r="E18" s="2"/>
      <c r="F18" s="2"/>
      <c r="G18" s="2" t="s">
        <v>157</v>
      </c>
      <c r="H18" s="2"/>
      <c r="I18" s="2"/>
    </row>
    <row r="19" spans="1:9" ht="13.5" customHeight="1">
      <c r="A19" s="18" t="s">
        <v>8</v>
      </c>
      <c r="B19" s="18" t="s">
        <v>39</v>
      </c>
      <c r="C19" s="2"/>
      <c r="D19" s="2"/>
      <c r="E19" s="2"/>
      <c r="F19" s="2"/>
      <c r="G19" s="2" t="s">
        <v>158</v>
      </c>
      <c r="H19" s="9">
        <v>80408</v>
      </c>
      <c r="I19" s="9"/>
    </row>
    <row r="20" spans="1:9" ht="13.5" customHeight="1">
      <c r="A20" s="2"/>
      <c r="B20" s="2" t="s">
        <v>41</v>
      </c>
      <c r="C20" s="40">
        <v>14000</v>
      </c>
      <c r="D20" s="40">
        <v>14000</v>
      </c>
      <c r="E20" s="2"/>
      <c r="F20" s="2"/>
      <c r="G20" s="43" t="s">
        <v>129</v>
      </c>
      <c r="H20" s="9">
        <v>5538978.15</v>
      </c>
      <c r="I20" s="9">
        <v>3432300.25</v>
      </c>
    </row>
    <row r="21" spans="1:9" ht="13.5" customHeight="1">
      <c r="A21" s="18" t="s">
        <v>12</v>
      </c>
      <c r="B21" s="18" t="s">
        <v>42</v>
      </c>
      <c r="C21" s="2"/>
      <c r="D21" s="2"/>
      <c r="E21" s="9"/>
      <c r="F21" s="2"/>
      <c r="G21" s="2"/>
      <c r="H21" s="40">
        <f>H20+H19+H17</f>
        <v>21293048.259999998</v>
      </c>
      <c r="I21" s="40">
        <f>I20+I19+I17</f>
        <v>19666621.96</v>
      </c>
    </row>
    <row r="22" spans="1:9" ht="13.5" customHeight="1">
      <c r="A22" s="18"/>
      <c r="B22" s="18" t="s">
        <v>127</v>
      </c>
      <c r="C22" s="2"/>
      <c r="D22" s="2"/>
      <c r="E22" s="2"/>
      <c r="F22" s="18" t="s">
        <v>43</v>
      </c>
      <c r="G22" s="18" t="s">
        <v>44</v>
      </c>
      <c r="H22" s="2"/>
      <c r="I22" s="2"/>
    </row>
    <row r="23" spans="1:9" ht="13.5" customHeight="1">
      <c r="A23" s="2"/>
      <c r="B23" s="2" t="s">
        <v>47</v>
      </c>
      <c r="C23" s="9">
        <v>984261.62</v>
      </c>
      <c r="D23" s="9">
        <v>422115.66</v>
      </c>
      <c r="E23" s="2"/>
      <c r="F23" s="2" t="s">
        <v>126</v>
      </c>
      <c r="G23" s="2" t="s">
        <v>131</v>
      </c>
      <c r="H23" s="9">
        <v>217111.32</v>
      </c>
      <c r="I23" s="9">
        <v>263427.9</v>
      </c>
    </row>
    <row r="24" spans="1:9" ht="13.5" customHeight="1">
      <c r="A24" s="2"/>
      <c r="B24" s="2" t="s">
        <v>49</v>
      </c>
      <c r="C24" s="2"/>
      <c r="D24" s="2"/>
      <c r="E24" s="2"/>
      <c r="G24" s="2" t="s">
        <v>132</v>
      </c>
      <c r="H24" s="2"/>
      <c r="I24" s="2"/>
    </row>
    <row r="25" spans="1:9" ht="13.5" customHeight="1">
      <c r="A25" s="2"/>
      <c r="B25" s="2" t="s">
        <v>51</v>
      </c>
      <c r="C25" s="2"/>
      <c r="D25" s="2"/>
      <c r="E25" s="2"/>
      <c r="F25" s="2"/>
      <c r="G25" s="2" t="s">
        <v>159</v>
      </c>
      <c r="H25" s="2"/>
      <c r="I25" s="2"/>
    </row>
    <row r="26" spans="1:9" ht="13.5" customHeight="1">
      <c r="A26" s="2"/>
      <c r="B26" s="2" t="s">
        <v>160</v>
      </c>
      <c r="C26" s="2"/>
      <c r="D26" s="2"/>
      <c r="E26" s="9"/>
      <c r="F26" s="2" t="s">
        <v>73</v>
      </c>
      <c r="G26" s="2" t="s">
        <v>134</v>
      </c>
      <c r="H26" s="9">
        <v>1413574.1</v>
      </c>
      <c r="I26" s="9">
        <v>1464839</v>
      </c>
    </row>
    <row r="27" spans="1:9" ht="13.5" customHeight="1">
      <c r="A27" s="2"/>
      <c r="B27" s="2" t="s">
        <v>55</v>
      </c>
      <c r="C27" s="9">
        <v>6576029.41</v>
      </c>
      <c r="D27" s="9">
        <v>5098698.54</v>
      </c>
      <c r="E27" s="2"/>
      <c r="F27" s="2"/>
      <c r="G27" s="2" t="s">
        <v>161</v>
      </c>
      <c r="H27" s="2"/>
      <c r="I27" s="2"/>
    </row>
    <row r="28" spans="1:9" ht="13.5" customHeight="1">
      <c r="A28" s="2"/>
      <c r="B28" s="2" t="s">
        <v>130</v>
      </c>
      <c r="C28" s="2"/>
      <c r="D28" s="2"/>
      <c r="E28" s="2"/>
      <c r="F28" s="2"/>
      <c r="G28" s="44" t="s">
        <v>137</v>
      </c>
      <c r="H28" s="2"/>
      <c r="I28" s="2"/>
    </row>
    <row r="29" spans="1:9" ht="13.5" customHeight="1">
      <c r="A29" s="2"/>
      <c r="B29" s="2" t="s">
        <v>59</v>
      </c>
      <c r="C29" s="9">
        <v>281678.78</v>
      </c>
      <c r="D29" s="9">
        <v>181750.03</v>
      </c>
      <c r="E29" s="9"/>
      <c r="F29" s="2"/>
      <c r="G29" s="2" t="s">
        <v>162</v>
      </c>
      <c r="H29" s="2"/>
      <c r="I29" s="2"/>
    </row>
    <row r="30" spans="1:9" ht="13.5" customHeight="1">
      <c r="A30" s="2"/>
      <c r="B30" s="2" t="s">
        <v>51</v>
      </c>
      <c r="C30" s="2"/>
      <c r="D30" s="2"/>
      <c r="E30" s="2"/>
      <c r="F30" s="2" t="s">
        <v>75</v>
      </c>
      <c r="G30" s="2" t="s">
        <v>163</v>
      </c>
      <c r="H30" s="9">
        <v>12107.88</v>
      </c>
      <c r="I30" s="9">
        <v>15499.97</v>
      </c>
    </row>
    <row r="31" spans="1:9" ht="13.5" customHeight="1">
      <c r="A31" s="2"/>
      <c r="B31" s="2" t="s">
        <v>160</v>
      </c>
      <c r="C31" s="2"/>
      <c r="D31" s="2"/>
      <c r="E31" s="2"/>
      <c r="F31" s="2"/>
      <c r="G31" s="2" t="s">
        <v>164</v>
      </c>
      <c r="H31" s="2"/>
      <c r="I31" s="2"/>
    </row>
    <row r="32" spans="1:9" ht="13.5" customHeight="1">
      <c r="A32" s="2"/>
      <c r="B32" s="2"/>
      <c r="C32" s="40">
        <f>SUM(C23:C29)</f>
        <v>7841969.8100000005</v>
      </c>
      <c r="D32" s="40">
        <f>SUM(D23:D29)</f>
        <v>5702564.23</v>
      </c>
      <c r="E32" s="9"/>
      <c r="F32" s="2"/>
      <c r="G32" s="2" t="s">
        <v>165</v>
      </c>
      <c r="H32" s="2"/>
      <c r="I32" s="2"/>
    </row>
    <row r="33" spans="1:9" ht="13.5" customHeight="1">
      <c r="A33" s="2"/>
      <c r="B33" s="2"/>
      <c r="C33" s="2"/>
      <c r="D33" s="2"/>
      <c r="E33" s="2"/>
      <c r="F33" s="2" t="s">
        <v>80</v>
      </c>
      <c r="G33" s="2" t="s">
        <v>141</v>
      </c>
      <c r="H33" s="9">
        <v>818138.7</v>
      </c>
      <c r="I33" s="9">
        <v>758274.59</v>
      </c>
    </row>
    <row r="34" spans="1:9" ht="13.5" customHeight="1">
      <c r="A34" s="18" t="s">
        <v>31</v>
      </c>
      <c r="B34" s="18" t="s">
        <v>65</v>
      </c>
      <c r="C34" s="45">
        <v>358852.29</v>
      </c>
      <c r="D34" s="45">
        <v>364109.27</v>
      </c>
      <c r="E34" s="2"/>
      <c r="F34" s="2"/>
      <c r="G34" s="44" t="s">
        <v>166</v>
      </c>
      <c r="H34" s="2"/>
      <c r="I34" s="2"/>
    </row>
    <row r="35" spans="1:9" ht="13.5" customHeight="1">
      <c r="A35" s="2"/>
      <c r="B35" s="2"/>
      <c r="C35" s="2"/>
      <c r="D35" s="2"/>
      <c r="E35" s="2"/>
      <c r="F35" s="2"/>
      <c r="G35" s="46" t="s">
        <v>167</v>
      </c>
      <c r="H35" s="40">
        <f>SUM(H23:H33)</f>
        <v>2460932</v>
      </c>
      <c r="I35" s="40">
        <f>SUM(I23:I33)</f>
        <v>2502041.46</v>
      </c>
    </row>
    <row r="36" spans="1:9" ht="13.5" customHeight="1">
      <c r="A36" s="18" t="s">
        <v>67</v>
      </c>
      <c r="B36" s="18" t="s">
        <v>68</v>
      </c>
      <c r="C36" s="45">
        <v>73018.82</v>
      </c>
      <c r="D36" s="45">
        <v>21574.46</v>
      </c>
      <c r="E36" s="2"/>
      <c r="F36" s="18" t="s">
        <v>69</v>
      </c>
      <c r="G36" s="18" t="s">
        <v>68</v>
      </c>
      <c r="H36" s="45">
        <v>0</v>
      </c>
      <c r="I36" s="45">
        <v>94000</v>
      </c>
    </row>
    <row r="37" spans="1:9" ht="13.5" customHeight="1">
      <c r="A37" s="2" t="s">
        <v>126</v>
      </c>
      <c r="B37" s="2" t="s">
        <v>168</v>
      </c>
      <c r="C37" s="41"/>
      <c r="D37" s="41"/>
      <c r="E37" s="2"/>
      <c r="F37" s="18" t="s">
        <v>169</v>
      </c>
      <c r="G37" s="18" t="s">
        <v>170</v>
      </c>
      <c r="H37" s="42">
        <v>165234.96</v>
      </c>
      <c r="I37" s="42">
        <v>165234.96</v>
      </c>
    </row>
    <row r="38" spans="1:9" ht="13.5" customHeight="1">
      <c r="A38" s="2"/>
      <c r="B38" s="2"/>
      <c r="C38" s="47">
        <f>C5+C14+C16+C20+C32+C34+C36</f>
        <v>37692427.13</v>
      </c>
      <c r="D38" s="47">
        <f>D5+D14+D16+D20+D32+D34+D36</f>
        <v>37051187.04000001</v>
      </c>
      <c r="E38" s="9"/>
      <c r="F38" s="2"/>
      <c r="G38" s="2"/>
      <c r="H38" s="47">
        <f>H37+H35+H21+H13+H10+H36</f>
        <v>37692427.129999995</v>
      </c>
      <c r="I38" s="47">
        <f>I37+I35+I21+I13+I10+I36</f>
        <v>37051187.04000001</v>
      </c>
    </row>
    <row r="39" spans="1:9" ht="11.25" customHeight="1">
      <c r="A39" s="2"/>
      <c r="B39" s="2"/>
      <c r="C39" s="2"/>
      <c r="D39" s="2"/>
      <c r="E39" s="2"/>
      <c r="F39" s="2"/>
      <c r="G39" s="2"/>
      <c r="H39" s="2"/>
      <c r="I39" s="2"/>
    </row>
    <row r="40" spans="1:9" ht="13.5" customHeight="1">
      <c r="A40" s="2"/>
      <c r="B40" s="48" t="s">
        <v>171</v>
      </c>
      <c r="C40" s="2"/>
      <c r="D40" s="2"/>
      <c r="E40" s="2"/>
      <c r="F40" s="2"/>
      <c r="G40" s="48" t="s">
        <v>172</v>
      </c>
      <c r="H40" s="2"/>
      <c r="I40" s="2"/>
    </row>
    <row r="41" spans="1:9" ht="13.5" customHeight="1">
      <c r="A41" s="2"/>
      <c r="B41" s="48" t="s">
        <v>173</v>
      </c>
      <c r="C41" s="2"/>
      <c r="D41" s="48" t="s">
        <v>174</v>
      </c>
      <c r="E41" s="2"/>
      <c r="F41" s="2"/>
      <c r="G41" s="2"/>
      <c r="H41" s="2"/>
      <c r="I41" s="2"/>
    </row>
  </sheetData>
  <printOptions/>
  <pageMargins left="0.7480314960629921" right="0.35433070866141736" top="1" bottom="0.25" header="0.54" footer="0"/>
  <pageSetup horizontalDpi="300" verticalDpi="300" orientation="landscape" paperSize="9" scale="95" r:id="rId1"/>
  <headerFooter alignWithMargins="0">
    <oddHeader>&amp;C&amp;"Arial,Fett"&amp;11HPH-Netz Mittelrhein-West
Bilanz zum 31.12.2007&amp;R&amp;11Anlage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2:F58"/>
  <sheetViews>
    <sheetView showGridLines="0" tabSelected="1" workbookViewId="0" topLeftCell="A1">
      <selection activeCell="A55" sqref="A55:IV55"/>
    </sheetView>
  </sheetViews>
  <sheetFormatPr defaultColWidth="11.421875" defaultRowHeight="12.75"/>
  <cols>
    <col min="1" max="1" width="4.421875" style="1" customWidth="1"/>
    <col min="2" max="2" width="35.28125" style="1" customWidth="1"/>
    <col min="3" max="4" width="12.7109375" style="1" customWidth="1"/>
    <col min="5" max="5" width="12.8515625" style="1" customWidth="1"/>
    <col min="6" max="6" width="12.421875" style="1" customWidth="1"/>
    <col min="7" max="16384" width="11.421875" style="1" customWidth="1"/>
  </cols>
  <sheetData>
    <row r="2" spans="1:6" ht="13.5" customHeight="1">
      <c r="A2" s="2"/>
      <c r="B2" s="2"/>
      <c r="C2" s="54">
        <v>2007</v>
      </c>
      <c r="D2" s="54"/>
      <c r="E2" s="54">
        <v>2006</v>
      </c>
      <c r="F2" s="3"/>
    </row>
    <row r="3" spans="1:6" ht="13.5" customHeight="1">
      <c r="A3" s="2"/>
      <c r="B3" s="2"/>
      <c r="C3" s="4" t="s">
        <v>6</v>
      </c>
      <c r="D3" s="4" t="s">
        <v>6</v>
      </c>
      <c r="E3" s="4" t="s">
        <v>6</v>
      </c>
      <c r="F3" s="4" t="s">
        <v>6</v>
      </c>
    </row>
    <row r="4" spans="1:6" ht="13.5" customHeight="1">
      <c r="A4" s="2" t="s">
        <v>126</v>
      </c>
      <c r="B4" s="2" t="s">
        <v>125</v>
      </c>
      <c r="C4" s="9">
        <v>34961655.94</v>
      </c>
      <c r="D4" s="2"/>
      <c r="E4" s="9">
        <v>35305510.08</v>
      </c>
      <c r="F4" s="2"/>
    </row>
    <row r="5" spans="1:6" ht="6.75" customHeight="1">
      <c r="A5" s="2"/>
      <c r="B5" s="2"/>
      <c r="C5" s="2"/>
      <c r="D5" s="2"/>
      <c r="E5" s="2"/>
      <c r="F5" s="2"/>
    </row>
    <row r="6" spans="1:6" ht="13.5" customHeight="1">
      <c r="A6" s="2" t="s">
        <v>73</v>
      </c>
      <c r="B6" s="2" t="s">
        <v>74</v>
      </c>
      <c r="C6" s="50">
        <v>4372257.18</v>
      </c>
      <c r="D6" s="9">
        <f>SUM(C4:C6)</f>
        <v>39333913.12</v>
      </c>
      <c r="E6" s="50">
        <v>2744946.46</v>
      </c>
      <c r="F6" s="9">
        <f>SUM(E4:E6)</f>
        <v>38050456.54</v>
      </c>
    </row>
    <row r="7" spans="1:6" ht="6" customHeight="1">
      <c r="A7" s="2"/>
      <c r="B7" s="2"/>
      <c r="C7" s="2"/>
      <c r="D7" s="9"/>
      <c r="E7" s="2"/>
      <c r="F7" s="9"/>
    </row>
    <row r="8" spans="1:6" ht="13.5" customHeight="1">
      <c r="A8" s="2" t="s">
        <v>75</v>
      </c>
      <c r="B8" s="2" t="s">
        <v>76</v>
      </c>
      <c r="C8" s="2"/>
      <c r="D8" s="9"/>
      <c r="E8" s="2"/>
      <c r="F8" s="9"/>
    </row>
    <row r="9" spans="1:6" ht="13.5" customHeight="1">
      <c r="A9" s="2"/>
      <c r="B9" s="2" t="s">
        <v>77</v>
      </c>
      <c r="C9" s="9">
        <v>21286093.13</v>
      </c>
      <c r="D9" s="9"/>
      <c r="E9" s="9">
        <v>21514145.74</v>
      </c>
      <c r="F9" s="9"/>
    </row>
    <row r="10" spans="1:6" ht="13.5" customHeight="1">
      <c r="A10" s="2"/>
      <c r="B10" s="2" t="s">
        <v>78</v>
      </c>
      <c r="C10" s="50">
        <v>7004550.01</v>
      </c>
      <c r="D10" s="9">
        <f>SUM(C9:C10)</f>
        <v>28290643.14</v>
      </c>
      <c r="E10" s="50">
        <v>6014465.02</v>
      </c>
      <c r="F10" s="9">
        <f>SUM(E9:E10)</f>
        <v>27528610.759999998</v>
      </c>
    </row>
    <row r="11" spans="1:6" ht="13.5" customHeight="1">
      <c r="A11" s="2"/>
      <c r="B11" s="2" t="s">
        <v>79</v>
      </c>
      <c r="C11" s="2"/>
      <c r="D11" s="9"/>
      <c r="E11" s="2"/>
      <c r="F11" s="9"/>
    </row>
    <row r="12" spans="1:6" ht="6" customHeight="1">
      <c r="A12" s="2"/>
      <c r="B12" s="2"/>
      <c r="C12" s="2"/>
      <c r="D12" s="9"/>
      <c r="E12" s="2"/>
      <c r="F12" s="9"/>
    </row>
    <row r="13" spans="1:6" ht="13.5" customHeight="1">
      <c r="A13" s="2" t="s">
        <v>80</v>
      </c>
      <c r="B13" s="2" t="s">
        <v>81</v>
      </c>
      <c r="C13" s="2"/>
      <c r="D13" s="9"/>
      <c r="E13" s="2"/>
      <c r="F13" s="9"/>
    </row>
    <row r="14" spans="1:6" ht="13.5" customHeight="1">
      <c r="A14" s="2"/>
      <c r="B14" s="2" t="s">
        <v>82</v>
      </c>
      <c r="C14" s="9">
        <v>1011497.48</v>
      </c>
      <c r="D14" s="9"/>
      <c r="E14" s="9">
        <v>1102694.81</v>
      </c>
      <c r="F14" s="9"/>
    </row>
    <row r="15" spans="1:6" ht="13.5" customHeight="1">
      <c r="A15" s="2"/>
      <c r="B15" s="2" t="s">
        <v>147</v>
      </c>
      <c r="C15" s="9">
        <v>928645.48</v>
      </c>
      <c r="D15" s="9"/>
      <c r="E15" s="9">
        <v>885070.05</v>
      </c>
      <c r="F15" s="9"/>
    </row>
    <row r="16" spans="1:6" ht="13.5" customHeight="1">
      <c r="A16" s="2"/>
      <c r="B16" s="2" t="s">
        <v>84</v>
      </c>
      <c r="C16" s="50">
        <v>2676985.54</v>
      </c>
      <c r="D16" s="9">
        <f>SUM(C14:C16)</f>
        <v>4617128.5</v>
      </c>
      <c r="E16" s="50">
        <v>3421739.83</v>
      </c>
      <c r="F16" s="9">
        <f>SUM(E14:E16)</f>
        <v>5409504.69</v>
      </c>
    </row>
    <row r="17" spans="1:6" ht="6" customHeight="1">
      <c r="A17" s="8"/>
      <c r="B17" s="2"/>
      <c r="C17" s="9"/>
      <c r="D17" s="9"/>
      <c r="E17" s="9"/>
      <c r="F17" s="9"/>
    </row>
    <row r="18" spans="1:6" ht="13.5" customHeight="1">
      <c r="A18" s="8" t="s">
        <v>85</v>
      </c>
      <c r="B18" s="2" t="s">
        <v>86</v>
      </c>
      <c r="C18" s="9">
        <v>296401.2</v>
      </c>
      <c r="D18" s="9"/>
      <c r="E18" s="9">
        <v>271336.56</v>
      </c>
      <c r="F18" s="9"/>
    </row>
    <row r="19" spans="1:6" ht="9" customHeight="1">
      <c r="A19" s="8"/>
      <c r="B19" s="2"/>
      <c r="C19" s="2"/>
      <c r="D19" s="13"/>
      <c r="E19" s="2"/>
      <c r="F19" s="13"/>
    </row>
    <row r="20" spans="1:6" ht="13.5" customHeight="1">
      <c r="A20" s="8" t="s">
        <v>87</v>
      </c>
      <c r="B20" s="2" t="s">
        <v>88</v>
      </c>
      <c r="C20" s="9">
        <v>352581.74</v>
      </c>
      <c r="D20" s="13"/>
      <c r="E20" s="9">
        <v>358498.68</v>
      </c>
      <c r="F20" s="13"/>
    </row>
    <row r="21" spans="1:6" ht="9.75" customHeight="1">
      <c r="A21" s="8"/>
      <c r="B21" s="2"/>
      <c r="C21" s="9"/>
      <c r="D21" s="13"/>
      <c r="E21" s="9"/>
      <c r="F21" s="13"/>
    </row>
    <row r="22" spans="1:6" ht="13.5" customHeight="1">
      <c r="A22" s="8" t="s">
        <v>89</v>
      </c>
      <c r="B22" s="8" t="s">
        <v>90</v>
      </c>
      <c r="C22" s="50">
        <v>1171946.42</v>
      </c>
      <c r="D22" s="13">
        <f>SUM(C18:C22)</f>
        <v>1820929.3599999999</v>
      </c>
      <c r="E22" s="50">
        <v>1179149.81</v>
      </c>
      <c r="F22" s="13">
        <f>SUM(E18:E22)</f>
        <v>1808985.05</v>
      </c>
    </row>
    <row r="23" spans="1:6" ht="9" customHeight="1">
      <c r="A23" s="8"/>
      <c r="B23" s="2"/>
      <c r="C23" s="2"/>
      <c r="D23" s="13"/>
      <c r="E23" s="2"/>
      <c r="F23" s="13"/>
    </row>
    <row r="24" spans="1:6" ht="13.5" customHeight="1">
      <c r="A24" s="8"/>
      <c r="B24" s="10" t="s">
        <v>91</v>
      </c>
      <c r="C24" s="11"/>
      <c r="D24" s="11">
        <f>D6-D10-D16-D22</f>
        <v>4605212.119999997</v>
      </c>
      <c r="E24" s="11"/>
      <c r="F24" s="11">
        <f>F6-F10-F16-F22</f>
        <v>3303356.040000001</v>
      </c>
    </row>
    <row r="25" spans="1:6" ht="9" customHeight="1">
      <c r="A25" s="8"/>
      <c r="B25" s="2"/>
      <c r="C25" s="2"/>
      <c r="D25" s="13"/>
      <c r="E25" s="2"/>
      <c r="F25" s="13"/>
    </row>
    <row r="26" spans="1:6" ht="13.5" customHeight="1">
      <c r="A26" s="8" t="s">
        <v>92</v>
      </c>
      <c r="B26" s="8" t="s">
        <v>93</v>
      </c>
      <c r="C26" s="9">
        <v>1582618.55</v>
      </c>
      <c r="D26" s="9"/>
      <c r="E26" s="9">
        <v>1697008.13</v>
      </c>
      <c r="F26" s="9"/>
    </row>
    <row r="27" spans="1:6" ht="13.5" customHeight="1">
      <c r="A27" s="8"/>
      <c r="B27" s="2" t="s">
        <v>94</v>
      </c>
      <c r="C27" s="2"/>
      <c r="D27" s="2"/>
      <c r="E27" s="2"/>
      <c r="F27" s="2"/>
    </row>
    <row r="28" spans="1:6" ht="7.5" customHeight="1">
      <c r="A28" s="8"/>
      <c r="B28" s="2"/>
      <c r="C28" s="2"/>
      <c r="D28" s="2"/>
      <c r="E28" s="2"/>
      <c r="F28" s="2"/>
    </row>
    <row r="29" spans="1:6" ht="13.5" customHeight="1">
      <c r="A29" s="8" t="s">
        <v>95</v>
      </c>
      <c r="B29" s="2" t="s">
        <v>96</v>
      </c>
      <c r="C29" s="9">
        <v>1128230.77</v>
      </c>
      <c r="D29" s="9"/>
      <c r="E29" s="9">
        <v>1234429.58</v>
      </c>
      <c r="F29" s="9"/>
    </row>
    <row r="30" spans="1:6" ht="13.5" customHeight="1">
      <c r="A30" s="8"/>
      <c r="B30" s="2" t="s">
        <v>97</v>
      </c>
      <c r="C30" s="2"/>
      <c r="D30" s="2"/>
      <c r="E30" s="2"/>
      <c r="F30" s="2"/>
    </row>
    <row r="31" spans="1:6" ht="11.25" customHeight="1">
      <c r="A31" s="8"/>
      <c r="B31" s="2"/>
      <c r="C31" s="2"/>
      <c r="D31" s="2"/>
      <c r="E31" s="2"/>
      <c r="F31" s="2"/>
    </row>
    <row r="32" spans="1:6" ht="10.5" customHeight="1">
      <c r="A32" s="8"/>
      <c r="B32" s="2"/>
      <c r="C32" s="2"/>
      <c r="D32" s="2"/>
      <c r="E32" s="2"/>
      <c r="F32" s="2"/>
    </row>
    <row r="33" spans="1:6" ht="13.5" customHeight="1">
      <c r="A33" s="8" t="s">
        <v>98</v>
      </c>
      <c r="B33" s="8" t="s">
        <v>99</v>
      </c>
      <c r="C33" s="50">
        <v>1564669.43</v>
      </c>
      <c r="D33" s="9">
        <f>C26+C29-C33</f>
        <v>1146179.8900000004</v>
      </c>
      <c r="E33" s="50">
        <v>1762335.58</v>
      </c>
      <c r="F33" s="9">
        <f>E26+E29-E33</f>
        <v>1169102.13</v>
      </c>
    </row>
    <row r="34" spans="1:6" ht="13.5" customHeight="1">
      <c r="A34" s="8"/>
      <c r="B34" s="2" t="s">
        <v>100</v>
      </c>
      <c r="C34" s="2"/>
      <c r="D34" s="2"/>
      <c r="E34" s="2"/>
      <c r="F34" s="2"/>
    </row>
    <row r="35" spans="1:6" ht="11.25" customHeight="1">
      <c r="A35" s="8"/>
      <c r="B35" s="2"/>
      <c r="C35" s="2"/>
      <c r="D35" s="9"/>
      <c r="E35" s="2"/>
      <c r="F35" s="9"/>
    </row>
    <row r="36" spans="1:6" ht="13.5" customHeight="1">
      <c r="A36" s="8" t="s">
        <v>101</v>
      </c>
      <c r="B36" s="2" t="s">
        <v>102</v>
      </c>
      <c r="C36" s="2"/>
      <c r="D36" s="9"/>
      <c r="E36" s="2"/>
      <c r="F36" s="9"/>
    </row>
    <row r="37" spans="1:6" ht="13.5" customHeight="1">
      <c r="A37" s="2"/>
      <c r="B37" s="2" t="s">
        <v>148</v>
      </c>
      <c r="C37" s="9"/>
      <c r="D37" s="9"/>
      <c r="E37" s="9"/>
      <c r="F37" s="9"/>
    </row>
    <row r="38" spans="1:6" ht="13.5" customHeight="1">
      <c r="A38" s="2"/>
      <c r="B38" s="2" t="s">
        <v>149</v>
      </c>
      <c r="C38" s="2"/>
      <c r="D38" s="2"/>
      <c r="E38" s="2"/>
      <c r="F38" s="2"/>
    </row>
    <row r="39" spans="1:6" ht="13.5" customHeight="1">
      <c r="A39" s="2"/>
      <c r="B39" s="2"/>
      <c r="C39" s="7"/>
      <c r="D39" s="9">
        <v>963845.89</v>
      </c>
      <c r="E39" s="7"/>
      <c r="F39" s="9">
        <v>1106938.63</v>
      </c>
    </row>
    <row r="40" spans="1:6" ht="11.25" customHeight="1">
      <c r="A40" s="2"/>
      <c r="B40" s="2"/>
      <c r="C40" s="2"/>
      <c r="D40" s="9"/>
      <c r="E40" s="2"/>
      <c r="F40" s="9"/>
    </row>
    <row r="41" spans="1:6" ht="13.5" customHeight="1">
      <c r="A41" s="8" t="s">
        <v>105</v>
      </c>
      <c r="B41" s="8" t="s">
        <v>106</v>
      </c>
      <c r="C41" s="9">
        <v>1521148.12</v>
      </c>
      <c r="D41" s="9"/>
      <c r="E41" s="9">
        <v>756909.79</v>
      </c>
      <c r="F41" s="9"/>
    </row>
    <row r="42" spans="1:6" ht="13.5" customHeight="1">
      <c r="A42" s="8"/>
      <c r="B42" s="2" t="s">
        <v>107</v>
      </c>
      <c r="C42" s="2"/>
      <c r="D42" s="2"/>
      <c r="E42" s="2"/>
      <c r="F42" s="2"/>
    </row>
    <row r="43" spans="1:6" ht="10.5" customHeight="1">
      <c r="A43" s="8"/>
      <c r="B43" s="2"/>
      <c r="C43" s="2"/>
      <c r="D43" s="2"/>
      <c r="E43" s="2"/>
      <c r="F43" s="2"/>
    </row>
    <row r="44" spans="1:6" ht="13.5" customHeight="1">
      <c r="A44" s="8" t="s">
        <v>108</v>
      </c>
      <c r="B44" s="2" t="s">
        <v>109</v>
      </c>
      <c r="C44" s="50">
        <v>3254623.46</v>
      </c>
      <c r="D44" s="9">
        <f>SUM(C41:C44)</f>
        <v>4775771.58</v>
      </c>
      <c r="E44" s="50">
        <v>2567162.15</v>
      </c>
      <c r="F44" s="9">
        <f>SUM(E41:E44)</f>
        <v>3324071.94</v>
      </c>
    </row>
    <row r="45" spans="1:6" ht="13.5" customHeight="1">
      <c r="A45" s="2"/>
      <c r="B45" s="2" t="s">
        <v>110</v>
      </c>
      <c r="C45" s="2"/>
      <c r="D45" s="9"/>
      <c r="E45" s="2"/>
      <c r="F45" s="9"/>
    </row>
    <row r="46" spans="1:6" ht="3.75" customHeight="1">
      <c r="A46" s="2"/>
      <c r="B46" s="2"/>
      <c r="C46" s="8"/>
      <c r="D46" s="9"/>
      <c r="E46" s="8"/>
      <c r="F46" s="9"/>
    </row>
    <row r="47" spans="1:6" ht="13.5" customHeight="1">
      <c r="A47" s="10"/>
      <c r="B47" s="10" t="s">
        <v>91</v>
      </c>
      <c r="C47" s="12"/>
      <c r="D47" s="12">
        <f>D24+D33-D39-D44</f>
        <v>11774.539999998175</v>
      </c>
      <c r="E47" s="12"/>
      <c r="F47" s="12">
        <f>F24+F33-F39-F44</f>
        <v>41447.600000001024</v>
      </c>
    </row>
    <row r="48" spans="1:6" ht="10.5" customHeight="1">
      <c r="A48" s="2"/>
      <c r="B48" s="2"/>
      <c r="C48" s="8"/>
      <c r="D48" s="9"/>
      <c r="E48" s="8"/>
      <c r="F48" s="9"/>
    </row>
    <row r="49" spans="1:6" ht="13.5" customHeight="1">
      <c r="A49" s="2" t="s">
        <v>111</v>
      </c>
      <c r="B49" s="2" t="s">
        <v>112</v>
      </c>
      <c r="C49" s="51">
        <v>4.26</v>
      </c>
      <c r="D49" s="9"/>
      <c r="E49" s="51">
        <v>153.6</v>
      </c>
      <c r="F49" s="9"/>
    </row>
    <row r="50" spans="1:6" ht="13.5" customHeight="1">
      <c r="A50" s="8" t="s">
        <v>113</v>
      </c>
      <c r="B50" s="2" t="s">
        <v>114</v>
      </c>
      <c r="C50" s="52">
        <v>0</v>
      </c>
      <c r="D50" s="50">
        <f>C49-C50</f>
        <v>4.26</v>
      </c>
      <c r="E50" s="52">
        <v>555.86</v>
      </c>
      <c r="F50" s="50">
        <f>E49-E50</f>
        <v>-402.26</v>
      </c>
    </row>
    <row r="51" spans="1:6" ht="14.25" customHeight="1">
      <c r="A51" s="61" t="s">
        <v>115</v>
      </c>
      <c r="B51" s="10" t="s">
        <v>175</v>
      </c>
      <c r="C51" s="12"/>
      <c r="D51" s="12">
        <f>D47+D50</f>
        <v>11778.799999998175</v>
      </c>
      <c r="E51" s="12"/>
      <c r="F51" s="12">
        <f>F47+F50</f>
        <v>41045.34000000102</v>
      </c>
    </row>
    <row r="52" spans="1:6" ht="13.5" customHeight="1">
      <c r="A52" s="8" t="s">
        <v>117</v>
      </c>
      <c r="B52" s="2" t="s">
        <v>118</v>
      </c>
      <c r="C52" s="9"/>
      <c r="D52" s="9">
        <v>68313.14</v>
      </c>
      <c r="E52" s="9"/>
      <c r="F52" s="9">
        <v>18254.88</v>
      </c>
    </row>
    <row r="53" spans="1:6" ht="13.5" customHeight="1">
      <c r="A53" s="8" t="s">
        <v>119</v>
      </c>
      <c r="B53" s="2" t="s">
        <v>120</v>
      </c>
      <c r="C53" s="2"/>
      <c r="D53" s="9">
        <v>17793.65</v>
      </c>
      <c r="E53" s="2"/>
      <c r="F53" s="9">
        <v>39811.95</v>
      </c>
    </row>
    <row r="54" spans="1:6" ht="13.5" customHeight="1">
      <c r="A54" s="8" t="s">
        <v>121</v>
      </c>
      <c r="B54" s="2" t="s">
        <v>122</v>
      </c>
      <c r="C54" s="2"/>
      <c r="D54" s="50">
        <v>0</v>
      </c>
      <c r="E54" s="2"/>
      <c r="F54" s="50">
        <v>30799.03</v>
      </c>
    </row>
    <row r="55" spans="1:6" ht="15.75" customHeight="1">
      <c r="A55" s="61" t="s">
        <v>123</v>
      </c>
      <c r="B55" s="10" t="s">
        <v>124</v>
      </c>
      <c r="C55" s="11"/>
      <c r="D55" s="11">
        <f>D51+D52+D53-D54</f>
        <v>97885.58999999816</v>
      </c>
      <c r="E55" s="11"/>
      <c r="F55" s="11">
        <f>F51+F52+F53-F54</f>
        <v>68313.14000000102</v>
      </c>
    </row>
    <row r="56" spans="1:6" ht="12">
      <c r="A56" s="2"/>
      <c r="B56" s="2"/>
      <c r="C56" s="2"/>
      <c r="D56" s="2"/>
      <c r="E56" s="49"/>
      <c r="F56" s="49"/>
    </row>
    <row r="57" spans="1:6" ht="12">
      <c r="A57" s="2"/>
      <c r="B57" s="2"/>
      <c r="C57" s="2"/>
      <c r="D57" s="2"/>
      <c r="E57" s="49"/>
      <c r="F57" s="49"/>
    </row>
    <row r="58" spans="1:4" ht="12">
      <c r="A58" s="2"/>
      <c r="B58" s="2"/>
      <c r="C58" s="2"/>
      <c r="D58" s="2"/>
    </row>
  </sheetData>
  <printOptions/>
  <pageMargins left="0.69" right="0.63" top="1.36" bottom="1" header="0.64" footer="0.4921259845"/>
  <pageSetup horizontalDpi="300" verticalDpi="300" orientation="portrait" paperSize="9" r:id="rId1"/>
  <headerFooter alignWithMargins="0">
    <oddHeader>&amp;L&amp;"Arial,Fett"&amp;11
Gewinn- und Verlustrechnung für die Zeit vom 01.01.2007 bis 31.12.2007&amp;C&amp;"Arial,Fett"&amp;11HPH-Netz Mittelrhein-West&amp;"Arial,Standard"&amp;10
&amp;R&amp;11Anlage 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Landschaftsverband Rheinland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InfoKom</dc:creator>
  <cp:keywords/>
  <dc:description/>
  <cp:lastModifiedBy>InfoKom</cp:lastModifiedBy>
  <cp:lastPrinted>2008-11-12T09:17:18Z</cp:lastPrinted>
  <dcterms:created xsi:type="dcterms:W3CDTF">2008-11-07T14:09:02Z</dcterms:created>
  <dcterms:modified xsi:type="dcterms:W3CDTF">2008-11-12T09:42:09Z</dcterms:modified>
  <cp:category/>
  <cp:version/>
  <cp:contentType/>
  <cp:contentStatus/>
</cp:coreProperties>
</file>