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8955" activeTab="5"/>
  </bookViews>
  <sheets>
    <sheet name="Bilanz05820" sheetId="1" r:id="rId1"/>
    <sheet name="GuV05820" sheetId="2" r:id="rId2"/>
    <sheet name="Bilanz05821" sheetId="3" r:id="rId3"/>
    <sheet name="GuV05821" sheetId="4" r:id="rId4"/>
    <sheet name="Bilanz05822" sheetId="5" r:id="rId5"/>
    <sheet name="GuV05822" sheetId="6" r:id="rId6"/>
    <sheet name="Bilanz05823" sheetId="7" r:id="rId7"/>
    <sheet name="GuV05823" sheetId="8" r:id="rId8"/>
    <sheet name="Bilanz05824" sheetId="9" r:id="rId9"/>
    <sheet name="GuV05824" sheetId="10" r:id="rId10"/>
    <sheet name="Tabelle1" sheetId="11" r:id="rId11"/>
    <sheet name="Tabelle2" sheetId="12" r:id="rId12"/>
    <sheet name="Tabelle3" sheetId="13" r:id="rId13"/>
    <sheet name="Tabelle4" sheetId="14" r:id="rId14"/>
    <sheet name="Tabelle5" sheetId="15" r:id="rId15"/>
    <sheet name="Tabelle6" sheetId="16" r:id="rId16"/>
  </sheets>
  <definedNames>
    <definedName name="_xlnm.Print_Area" localSheetId="0">'Bilanz05820'!$A$1:$I$44</definedName>
    <definedName name="_xlnm.Print_Area" localSheetId="2">'Bilanz05821'!$A$1:$I$43</definedName>
    <definedName name="_xlnm.Print_Area" localSheetId="4">'Bilanz05822'!$A$1:$I$43</definedName>
    <definedName name="_xlnm.Print_Area" localSheetId="6">'Bilanz05823'!$A$1:$I$43</definedName>
    <definedName name="_xlnm.Print_Area" localSheetId="8">'Bilanz05824'!$A$1:$I$43</definedName>
  </definedNames>
  <calcPr fullCalcOnLoad="1"/>
</workbook>
</file>

<file path=xl/sharedStrings.xml><?xml version="1.0" encoding="utf-8"?>
<sst xmlns="http://schemas.openxmlformats.org/spreadsheetml/2006/main" count="788" uniqueCount="203">
  <si>
    <t>Aktivseite</t>
  </si>
  <si>
    <t>Stand</t>
  </si>
  <si>
    <t>Passivseite</t>
  </si>
  <si>
    <t xml:space="preserve">Stand </t>
  </si>
  <si>
    <t>B.</t>
  </si>
  <si>
    <t>Anlagevermögen</t>
  </si>
  <si>
    <t>Euro</t>
  </si>
  <si>
    <t>A.</t>
  </si>
  <si>
    <t xml:space="preserve">Eigenkapital </t>
  </si>
  <si>
    <t>I.</t>
  </si>
  <si>
    <t>Immaterielle Vermögensgegenstände</t>
  </si>
  <si>
    <t>1. Gewährtes Kapital</t>
  </si>
  <si>
    <t>2. Gewinnrücklagen</t>
  </si>
  <si>
    <t>II.</t>
  </si>
  <si>
    <t>Sachanlagen</t>
  </si>
  <si>
    <t>3. Gewinnvortrag</t>
  </si>
  <si>
    <t>1. Grundstücke und grundstücks-</t>
  </si>
  <si>
    <t>4. Jahresüberschuss</t>
  </si>
  <si>
    <t xml:space="preserve">   gleiche Rechte mit Betriebsbauten</t>
  </si>
  <si>
    <t xml:space="preserve"> </t>
  </si>
  <si>
    <t>5. Bilanzgewinn</t>
  </si>
  <si>
    <t>2. Außenanlagen</t>
  </si>
  <si>
    <t>3. Technische Anlagen</t>
  </si>
  <si>
    <t>Sonderposten aus Zuschüssen und Zuweisungen</t>
  </si>
  <si>
    <t>4. Einrichtungen und Ausstattungen</t>
  </si>
  <si>
    <t xml:space="preserve">     </t>
  </si>
  <si>
    <t>zur Finanzierung des Anlagevermögens</t>
  </si>
  <si>
    <t>5. Fahrzeuge</t>
  </si>
  <si>
    <t>1. Sonderposten aus Zuweisung und</t>
  </si>
  <si>
    <t xml:space="preserve">6. Geleistete Anzahlungen und </t>
  </si>
  <si>
    <t xml:space="preserve">    Zuschüssen der öffentlichen Hand</t>
  </si>
  <si>
    <t xml:space="preserve">   Anlagen im Bau</t>
  </si>
  <si>
    <t>2. Sonderposten aus Zuschüssen Dritter</t>
  </si>
  <si>
    <t>III.</t>
  </si>
  <si>
    <t>Finanzanlagen</t>
  </si>
  <si>
    <t xml:space="preserve">C. </t>
  </si>
  <si>
    <t xml:space="preserve">Rückstellungen </t>
  </si>
  <si>
    <t>1. Rückstellungen aus Vermögensübertragung mit</t>
  </si>
  <si>
    <t>C.</t>
  </si>
  <si>
    <t>Umlaufvermögen</t>
  </si>
  <si>
    <t xml:space="preserve">    Rückzahlungsverpflichtung an den Träger</t>
  </si>
  <si>
    <t>Vorräte</t>
  </si>
  <si>
    <t>2. Rückstellungen für Pensionen</t>
  </si>
  <si>
    <t>1. Roh-, Hilfs- und Betriebsstoffe</t>
  </si>
  <si>
    <t xml:space="preserve">3. Sonstige Rückstellungen </t>
  </si>
  <si>
    <t xml:space="preserve">Forderungen und sonstige </t>
  </si>
  <si>
    <t xml:space="preserve"> Vermögensgegenstände</t>
  </si>
  <si>
    <t>D.</t>
  </si>
  <si>
    <t>Verbindlichkeiten</t>
  </si>
  <si>
    <t xml:space="preserve">1. Forderungen aus Lieferungen und </t>
  </si>
  <si>
    <t>1. Verbindlichkeiten aus Lieferungen u. Leistungen</t>
  </si>
  <si>
    <t xml:space="preserve">    Leistungen </t>
  </si>
  <si>
    <t xml:space="preserve">     -davon mit einer Restlaufzeit bis zu einem Jahr</t>
  </si>
  <si>
    <t xml:space="preserve">    - davon mit einer Restlaufzeit von mehr als</t>
  </si>
  <si>
    <t xml:space="preserve">     EUR 184.108,51 (Vorjahr EUR 159.775,99)</t>
  </si>
  <si>
    <t xml:space="preserve">   einem Jahr EURO 0,00 (Vorjahr EURO 0,00)</t>
  </si>
  <si>
    <t>4. Verbindlichkeiten gegenüber dem Träger der Ein-</t>
  </si>
  <si>
    <t>2. Forderungen gegen den Träger der Einrich-</t>
  </si>
  <si>
    <t xml:space="preserve">     richtung und anderen Einrichtungen des Trägers</t>
  </si>
  <si>
    <t xml:space="preserve">  tung und andere Einrichtungen des Trägers</t>
  </si>
  <si>
    <t xml:space="preserve">    - davon mit einer Restlaufzeit bis zu einem Jahr</t>
  </si>
  <si>
    <t>7. Sonstige Vermögensgegenstände</t>
  </si>
  <si>
    <t xml:space="preserve">      EUR 624.551,26 (Vorjahr EUR 1.275.115,75)</t>
  </si>
  <si>
    <t>7. Verbindlichkeiten aus öffentl. Fördermittel für In-</t>
  </si>
  <si>
    <t xml:space="preserve">     vestitionen - davon mit einer Restlaufzeit bis zu</t>
  </si>
  <si>
    <t xml:space="preserve">     einem Jahr EUR 342.008,05 (Vorjahr 571.325,19)</t>
  </si>
  <si>
    <t xml:space="preserve">9. Sonstige Verbindlichkeiten </t>
  </si>
  <si>
    <t>IV.</t>
  </si>
  <si>
    <t>Kassenbestand, Guthaben bei Kreditinstituten</t>
  </si>
  <si>
    <t xml:space="preserve">     - davon mit einer Restlaufzeit von bis zu einem</t>
  </si>
  <si>
    <t xml:space="preserve">       Jahr EUR 445.082,37 (Vorjahr 494.780,68)</t>
  </si>
  <si>
    <t>E.</t>
  </si>
  <si>
    <t>Rechnungsabgrenzungsposten</t>
  </si>
  <si>
    <t>2. Andere Abgrenzungsposten</t>
  </si>
  <si>
    <t>F.</t>
  </si>
  <si>
    <t>1.  Umsatzerlöse</t>
  </si>
  <si>
    <t>8.</t>
  </si>
  <si>
    <t>Sonstige betriebliche Erträge</t>
  </si>
  <si>
    <t>9.</t>
  </si>
  <si>
    <t>Personalaufwand</t>
  </si>
  <si>
    <t>a) Löhne und Gehälter</t>
  </si>
  <si>
    <t>b) Sozialabgaben, Altersversor-</t>
  </si>
  <si>
    <t xml:space="preserve">    gung und sonstige Aufwendungen</t>
  </si>
  <si>
    <t>10.</t>
  </si>
  <si>
    <t>Materialaufwand</t>
  </si>
  <si>
    <t>a) Lebensmittel</t>
  </si>
  <si>
    <t>b)Wasser, Energie, Brennstoffe</t>
  </si>
  <si>
    <t>c) Wirtschaftsbedarf/Verwaltungsbedarf</t>
  </si>
  <si>
    <t>11.</t>
  </si>
  <si>
    <t>Aufwendungen für zentrale Dienstleistungen</t>
  </si>
  <si>
    <t>12.</t>
  </si>
  <si>
    <t>Steuern, Abgaben, Versicherungen</t>
  </si>
  <si>
    <t>14. Mieten, Pachten, Leasing</t>
  </si>
  <si>
    <t>Zwischenergebnis</t>
  </si>
  <si>
    <t>15. Erträge aus öffentlicher und nichtöff-</t>
  </si>
  <si>
    <t>entlicher Förderng von Investitionen</t>
  </si>
  <si>
    <t>16.</t>
  </si>
  <si>
    <t>Erträge aus der Auflösung von Sonder-</t>
  </si>
  <si>
    <t>posten und Rückstellungen</t>
  </si>
  <si>
    <t>17.</t>
  </si>
  <si>
    <t>Erträge aus der Ausstattung von Aus-</t>
  </si>
  <si>
    <t>gleichsposten aus Darlehensförderung</t>
  </si>
  <si>
    <t xml:space="preserve">18.Aufwendungen aus der Zuführung zu </t>
  </si>
  <si>
    <t>Sonderposten/ Verbindlichkeiten</t>
  </si>
  <si>
    <t>20.</t>
  </si>
  <si>
    <t>Abschreibungen</t>
  </si>
  <si>
    <t>a) auf immaterielle Vermögensgegen-</t>
  </si>
  <si>
    <t xml:space="preserve">    stände und Sachanlagen</t>
  </si>
  <si>
    <t>b) auf Forderungen und sonstige Ver-</t>
  </si>
  <si>
    <t xml:space="preserve">    mögensgegenstände</t>
  </si>
  <si>
    <t>21. Aufwendungen für Instandhaltung und</t>
  </si>
  <si>
    <t>Instandsetzung</t>
  </si>
  <si>
    <t>22.</t>
  </si>
  <si>
    <t>Sonstige ordentliche und außerordent-</t>
  </si>
  <si>
    <t>liche Aufwendungen</t>
  </si>
  <si>
    <t>25.</t>
  </si>
  <si>
    <t>Zinsen und ähnliche Erträge</t>
  </si>
  <si>
    <t>27.</t>
  </si>
  <si>
    <t>Zinsen und ähnliche Aufwendungen</t>
  </si>
  <si>
    <t>33.</t>
  </si>
  <si>
    <t>Jahresfehlbetrag/-überschuss</t>
  </si>
  <si>
    <t>34.</t>
  </si>
  <si>
    <t>Gewinnvortrag</t>
  </si>
  <si>
    <t>35.</t>
  </si>
  <si>
    <t>Entnahmen aus Gewinnrücklagen</t>
  </si>
  <si>
    <t>36.</t>
  </si>
  <si>
    <t>37.</t>
  </si>
  <si>
    <t>Für die Betriebsleitung</t>
  </si>
  <si>
    <t xml:space="preserve">                                                                                    </t>
  </si>
  <si>
    <t>Bedburg-Hau, den 02.06.2006</t>
  </si>
  <si>
    <t>Peerenboom</t>
  </si>
  <si>
    <t xml:space="preserve">Stroebele     </t>
  </si>
  <si>
    <t>2. Sonderposte aus Zuschüssen Dritter</t>
  </si>
  <si>
    <t>Vermögensgegenstände</t>
  </si>
  <si>
    <t>1.</t>
  </si>
  <si>
    <t>Verbindlichkeiten aus Lieferungen und Leistungen</t>
  </si>
  <si>
    <t xml:space="preserve">    -davon mit einer Restlaufzeit bis zu einem Jahr</t>
  </si>
  <si>
    <t xml:space="preserve">     EUR 4.091,88  (Vorjahr EUR 82.212,98)</t>
  </si>
  <si>
    <t>4.</t>
  </si>
  <si>
    <t>Verbindlichkeiten gegenüber dem Träger der Ein-</t>
  </si>
  <si>
    <t>richutng und anderen Einrichtungen des Trägers</t>
  </si>
  <si>
    <t xml:space="preserve">    tung und andere Einrichtungen des Trägers</t>
  </si>
  <si>
    <t>-davon mit einer Restlaufzeit bis zu einem Jahr</t>
  </si>
  <si>
    <t>EUR 177.709,79 (Vorjahr EUR 293.678,34)</t>
  </si>
  <si>
    <t>7.</t>
  </si>
  <si>
    <t>Verbindlichkeiten aus öffentlichen Fördermittel für</t>
  </si>
  <si>
    <t>Investitionen - davon mit einer Restlaufzeit</t>
  </si>
  <si>
    <t>bis zu einem Jahr EUR 0,00 (Vorjahr 0,00)</t>
  </si>
  <si>
    <t xml:space="preserve">Sonstige Verbindlichkeiten </t>
  </si>
  <si>
    <t>- davon mit einer Restlaufzeit von bis zu ei-</t>
  </si>
  <si>
    <t>nem Jahr EUR 193.285,34 (Vorjahr 161.556,34)</t>
  </si>
  <si>
    <t>2.</t>
  </si>
  <si>
    <t>Andere Abgrenzungsposten</t>
  </si>
  <si>
    <r>
      <t xml:space="preserve">   einem Jahr </t>
    </r>
    <r>
      <rPr>
        <sz val="7"/>
        <rFont val="Arial"/>
        <family val="2"/>
      </rPr>
      <t>EURO 3.395,01</t>
    </r>
    <r>
      <rPr>
        <sz val="8"/>
        <rFont val="Arial"/>
        <family val="0"/>
      </rPr>
      <t xml:space="preserve"> (Vorjahr </t>
    </r>
    <r>
      <rPr>
        <sz val="7"/>
        <rFont val="Arial"/>
        <family val="2"/>
      </rPr>
      <t>EURO 0,00</t>
    </r>
    <r>
      <rPr>
        <sz val="8"/>
        <rFont val="Arial"/>
        <family val="0"/>
      </rPr>
      <t>)</t>
    </r>
  </si>
  <si>
    <t>Umsatzerlöse</t>
  </si>
  <si>
    <t>b) Wasser, Energie, Brennstoffe</t>
  </si>
  <si>
    <t>14.</t>
  </si>
  <si>
    <t>Mieten, Pachten, Leasing</t>
  </si>
  <si>
    <t>Bilanzgewinn</t>
  </si>
  <si>
    <t>Langenfeld, den 22.06.2006</t>
  </si>
  <si>
    <t xml:space="preserve">Fachlicher Direktor </t>
  </si>
  <si>
    <t xml:space="preserve">Kaufmännischer Direktor </t>
  </si>
  <si>
    <t>Schueler</t>
  </si>
  <si>
    <t>Rose</t>
  </si>
  <si>
    <t>Fachlicher Direktor</t>
  </si>
  <si>
    <t>Kaufmännischer Direktor</t>
  </si>
  <si>
    <t>Langenfeld, den 27.07.2006</t>
  </si>
  <si>
    <t>Zuführung zu Gewinnrücklagen</t>
  </si>
  <si>
    <t xml:space="preserve">37. </t>
  </si>
  <si>
    <t xml:space="preserve">     EUR 32.608,69 (Vorjahr EUR 243.414,77)</t>
  </si>
  <si>
    <t>richtung und anderen Einrichtungen des Trägers</t>
  </si>
  <si>
    <t>EUR 2.453.884,70 (Vorjahr EUR 373.555,69)</t>
  </si>
  <si>
    <t>bis zu einem Jahr EUR 29.732,09 (Vorjahr EUR 78.348,08)</t>
  </si>
  <si>
    <t>- davon mit einer Restlaufzeit von bis zu einem</t>
  </si>
  <si>
    <t>Jahr EUR 352.324,53 (Vorjahr EUR 146.431,41)</t>
  </si>
  <si>
    <t>Viersen, den 30.06.2006</t>
  </si>
  <si>
    <t>14. Mieten, Pachten, leasing</t>
  </si>
  <si>
    <t>Nottelmann</t>
  </si>
  <si>
    <t>Fachliche Direktorin</t>
  </si>
  <si>
    <t>Schürmanns</t>
  </si>
  <si>
    <t>EUR 226.882,62 (Vorjahr EUR 143.166,76)</t>
  </si>
  <si>
    <t>EUR 804.310,06 (Vorjahr EUR 625.325,93)</t>
  </si>
  <si>
    <t>bis zu einem Jahr EUR 447816,86 (Vorjahr EUR 321.787,29)</t>
  </si>
  <si>
    <t>nem Jahr EUR 260.957,91 (Vorjahr EUR 284.978,95)</t>
  </si>
  <si>
    <t>18.</t>
  </si>
  <si>
    <t xml:space="preserve">Aufwendungen aus der Zuführung zu </t>
  </si>
  <si>
    <t>21.</t>
  </si>
  <si>
    <t>Aufwendungen für Instandhaltung und</t>
  </si>
  <si>
    <t>2. zweckgebundene Rücklagen</t>
  </si>
  <si>
    <t>3. Bilanzgewinn</t>
  </si>
  <si>
    <t xml:space="preserve">    -davon Gewinnvortrag EUR 57.667,16</t>
  </si>
  <si>
    <t xml:space="preserve">     (Vorjahr EUR 47.823,73)</t>
  </si>
  <si>
    <t>1. Rückstellungen aus Vermögensübertragung</t>
  </si>
  <si>
    <t xml:space="preserve">   mit Rückzahlungsverpflichtung an den Träger</t>
  </si>
  <si>
    <t>EUR 79.921,77 (Vorjahr EURO 154.896,95)</t>
  </si>
  <si>
    <t>EUR 1.123.454,75 (Vorjahr EUR 903.289,25)</t>
  </si>
  <si>
    <t>bis zu einem Jahr EUR 0,00 (Vorjahr EURO 0,00)</t>
  </si>
  <si>
    <t xml:space="preserve">  Jahr EUR 345.110,85 (Vorjahr EUR 374.904,56)</t>
  </si>
  <si>
    <t xml:space="preserve">Ausgleichsposten </t>
  </si>
  <si>
    <t>15.</t>
  </si>
  <si>
    <t>Erträge aus öffentlicher und nichtöff-</t>
  </si>
  <si>
    <t>Jahresüberschuss/-fehlbetrag</t>
  </si>
  <si>
    <t>Viersen, den 22.06.2006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</si>
</sst>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mmm\ yyyy"/>
    <numFmt numFmtId="170" formatCode="#,##0.0"/>
    <numFmt numFmtId="171" formatCode="[$-407]dddd\,\ d\.\ mmmm\ yyyy"/>
    <numFmt numFmtId="172" formatCode="d/m/yy;@"/>
    <numFmt numFmtId="173" formatCode="d/m/yyyy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Accounting"/>
      <sz val="8"/>
      <name val="Arial"/>
      <family val="0"/>
    </font>
    <font>
      <u val="single"/>
      <sz val="8"/>
      <name val="Arial"/>
      <family val="0"/>
    </font>
    <font>
      <u val="doubleAccounting"/>
      <sz val="8"/>
      <name val="Arial"/>
      <family val="0"/>
    </font>
    <font>
      <sz val="7"/>
      <name val="Arial"/>
      <family val="2"/>
    </font>
    <font>
      <sz val="8"/>
      <color indexed="8"/>
      <name val="Arial"/>
      <family val="0"/>
    </font>
    <font>
      <b/>
      <u val="doub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vertical="distributed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applyProtection="1">
      <alignment/>
      <protection locked="0"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0" fontId="3" fillId="0" borderId="0" xfId="0" applyFont="1" applyAlignment="1" applyProtection="1">
      <alignment/>
      <protection locked="0"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" fontId="5" fillId="0" borderId="0" xfId="0" applyNumberFormat="1" applyFont="1" applyBorder="1" applyAlignment="1" applyProtection="1">
      <alignment vertical="center"/>
      <protection locked="0"/>
    </xf>
    <xf numFmtId="0" fontId="9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4" fontId="3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2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justify"/>
    </xf>
    <xf numFmtId="4" fontId="5" fillId="0" borderId="0" xfId="0" applyNumberFormat="1" applyFont="1" applyBorder="1" applyAlignment="1" applyProtection="1">
      <alignment/>
      <protection locked="0"/>
    </xf>
    <xf numFmtId="0" fontId="4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3" fillId="0" borderId="1" xfId="0" applyFont="1" applyBorder="1" applyAlignment="1">
      <alignment/>
    </xf>
    <xf numFmtId="4" fontId="10" fillId="2" borderId="0" xfId="0" applyNumberFormat="1" applyFont="1" applyFill="1" applyAlignment="1">
      <alignment vertical="center"/>
    </xf>
    <xf numFmtId="4" fontId="4" fillId="0" borderId="0" xfId="0" applyNumberFormat="1" applyFont="1" applyAlignment="1">
      <alignment/>
    </xf>
    <xf numFmtId="2" fontId="3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D39" sqref="D39"/>
    </sheetView>
  </sheetViews>
  <sheetFormatPr defaultColWidth="11.421875" defaultRowHeight="12.75"/>
  <cols>
    <col min="1" max="1" width="2.140625" style="3" customWidth="1"/>
    <col min="2" max="2" width="32.421875" style="3" customWidth="1"/>
    <col min="3" max="3" width="10.57421875" style="3" customWidth="1"/>
    <col min="4" max="4" width="10.8515625" style="3" customWidth="1"/>
    <col min="5" max="5" width="1.57421875" style="3" customWidth="1"/>
    <col min="6" max="6" width="2.140625" style="3" customWidth="1"/>
    <col min="7" max="7" width="35.57421875" style="3" customWidth="1"/>
    <col min="8" max="9" width="10.57421875" style="3" customWidth="1"/>
    <col min="10" max="16384" width="11.421875" style="3" customWidth="1"/>
  </cols>
  <sheetData>
    <row r="1" spans="1:9" ht="11.25" customHeight="1">
      <c r="A1" s="1" t="s">
        <v>0</v>
      </c>
      <c r="B1" s="1"/>
      <c r="C1" s="2" t="s">
        <v>1</v>
      </c>
      <c r="D1" s="2" t="s">
        <v>1</v>
      </c>
      <c r="E1" s="1"/>
      <c r="F1" s="1" t="s">
        <v>2</v>
      </c>
      <c r="G1" s="1"/>
      <c r="H1" s="2" t="s">
        <v>3</v>
      </c>
      <c r="I1" s="2" t="s">
        <v>3</v>
      </c>
    </row>
    <row r="2" spans="1:9" ht="11.25" customHeight="1">
      <c r="A2" s="1"/>
      <c r="B2" s="1"/>
      <c r="C2" s="4">
        <v>38717</v>
      </c>
      <c r="D2" s="4">
        <v>38352</v>
      </c>
      <c r="E2" s="2"/>
      <c r="F2" s="1"/>
      <c r="G2" s="1"/>
      <c r="H2" s="4">
        <v>38717</v>
      </c>
      <c r="I2" s="4">
        <v>38352</v>
      </c>
    </row>
    <row r="3" spans="1:9" ht="11.25" customHeight="1">
      <c r="A3" s="3" t="s">
        <v>4</v>
      </c>
      <c r="B3" s="3" t="s">
        <v>5</v>
      </c>
      <c r="C3" s="5" t="s">
        <v>6</v>
      </c>
      <c r="D3" s="5" t="s">
        <v>6</v>
      </c>
      <c r="E3" s="6"/>
      <c r="F3" s="3" t="s">
        <v>7</v>
      </c>
      <c r="G3" s="3" t="s">
        <v>8</v>
      </c>
      <c r="H3" s="5" t="s">
        <v>6</v>
      </c>
      <c r="I3" s="5" t="s">
        <v>6</v>
      </c>
    </row>
    <row r="4" spans="1:9" ht="11.25" customHeight="1">
      <c r="A4" s="3" t="s">
        <v>9</v>
      </c>
      <c r="B4" s="3" t="s">
        <v>10</v>
      </c>
      <c r="C4" s="7">
        <v>1111658.84</v>
      </c>
      <c r="D4" s="7">
        <v>1286758.85</v>
      </c>
      <c r="E4" s="5"/>
      <c r="G4" s="3" t="s">
        <v>11</v>
      </c>
      <c r="H4" s="7">
        <v>2309787.24</v>
      </c>
      <c r="I4" s="7">
        <v>1816787.24</v>
      </c>
    </row>
    <row r="5" spans="3:9" ht="10.5" customHeight="1">
      <c r="C5" s="8"/>
      <c r="D5" s="8"/>
      <c r="G5" s="3" t="s">
        <v>12</v>
      </c>
      <c r="H5" s="8">
        <v>3210107.81</v>
      </c>
      <c r="I5" s="8">
        <v>3476066.93</v>
      </c>
    </row>
    <row r="6" spans="1:9" ht="11.25" customHeight="1">
      <c r="A6" s="3" t="s">
        <v>13</v>
      </c>
      <c r="B6" s="3" t="s">
        <v>14</v>
      </c>
      <c r="G6" s="3" t="s">
        <v>15</v>
      </c>
      <c r="H6" s="7"/>
      <c r="I6" s="7"/>
    </row>
    <row r="7" spans="2:9" ht="11.25" customHeight="1">
      <c r="B7" s="3" t="s">
        <v>16</v>
      </c>
      <c r="C7" s="7">
        <v>14904858.31</v>
      </c>
      <c r="D7" s="7">
        <v>13467063.73</v>
      </c>
      <c r="E7" s="8"/>
      <c r="G7" s="3" t="s">
        <v>17</v>
      </c>
      <c r="H7" s="7"/>
      <c r="I7" s="7"/>
    </row>
    <row r="8" spans="2:9" ht="12.75" customHeight="1">
      <c r="B8" s="9" t="s">
        <v>18</v>
      </c>
      <c r="C8" s="3" t="s">
        <v>19</v>
      </c>
      <c r="D8" s="3" t="s">
        <v>19</v>
      </c>
      <c r="G8" s="3" t="s">
        <v>20</v>
      </c>
      <c r="H8" s="8">
        <v>21897.61</v>
      </c>
      <c r="I8" s="8">
        <v>23991.75</v>
      </c>
    </row>
    <row r="9" spans="2:9" ht="12.75" customHeight="1">
      <c r="B9" s="3" t="s">
        <v>21</v>
      </c>
      <c r="C9" s="8">
        <v>18187.08</v>
      </c>
      <c r="D9" s="8">
        <v>11964.98</v>
      </c>
      <c r="H9" s="10">
        <f>SUM(H4:H8)</f>
        <v>5541792.660000001</v>
      </c>
      <c r="I9" s="10">
        <f>SUM(I4:I8)</f>
        <v>5316845.92</v>
      </c>
    </row>
    <row r="10" spans="2:7" ht="11.25" customHeight="1">
      <c r="B10" s="3" t="s">
        <v>22</v>
      </c>
      <c r="C10" s="7">
        <v>65516.15</v>
      </c>
      <c r="D10" s="7">
        <v>66902.98</v>
      </c>
      <c r="E10" s="8"/>
      <c r="F10" s="3" t="s">
        <v>4</v>
      </c>
      <c r="G10" s="3" t="s">
        <v>23</v>
      </c>
    </row>
    <row r="11" spans="2:7" ht="11.25" customHeight="1">
      <c r="B11" s="3" t="s">
        <v>24</v>
      </c>
      <c r="C11" s="7">
        <v>1126455.43</v>
      </c>
      <c r="D11" s="7">
        <v>1046631.12</v>
      </c>
      <c r="F11" s="3" t="s">
        <v>25</v>
      </c>
      <c r="G11" s="3" t="s">
        <v>26</v>
      </c>
    </row>
    <row r="12" spans="2:9" ht="11.25" customHeight="1">
      <c r="B12" s="3" t="s">
        <v>27</v>
      </c>
      <c r="C12" s="7">
        <v>90689.66</v>
      </c>
      <c r="D12" s="7">
        <v>123797.23</v>
      </c>
      <c r="E12" s="8"/>
      <c r="G12" s="3" t="s">
        <v>28</v>
      </c>
      <c r="H12" s="7">
        <v>4990679.53</v>
      </c>
      <c r="I12" s="7">
        <v>4508482.62</v>
      </c>
    </row>
    <row r="13" spans="2:7" ht="11.25" customHeight="1">
      <c r="B13" s="3" t="s">
        <v>29</v>
      </c>
      <c r="C13" s="8">
        <v>0</v>
      </c>
      <c r="D13" s="8">
        <v>1005.4</v>
      </c>
      <c r="E13" s="8"/>
      <c r="G13" s="3" t="s">
        <v>30</v>
      </c>
    </row>
    <row r="14" spans="2:9" ht="11.25" customHeight="1">
      <c r="B14" s="3" t="s">
        <v>31</v>
      </c>
      <c r="C14" s="11"/>
      <c r="D14" s="11"/>
      <c r="E14" s="8"/>
      <c r="G14" s="3" t="s">
        <v>32</v>
      </c>
      <c r="H14" s="7">
        <v>84862.36</v>
      </c>
      <c r="I14" s="7">
        <v>116252.53</v>
      </c>
    </row>
    <row r="15" spans="3:9" ht="11.25" customHeight="1">
      <c r="C15" s="12">
        <f>C7+C9+C10+C11+C12+C13</f>
        <v>16205706.63</v>
      </c>
      <c r="D15" s="12">
        <f>D7+D9+D10+D11+D12+D13</f>
        <v>14717365.440000001</v>
      </c>
      <c r="E15" s="8"/>
      <c r="H15" s="8"/>
      <c r="I15" s="8"/>
    </row>
    <row r="16" spans="8:9" ht="12.75" customHeight="1">
      <c r="H16" s="10">
        <f>H12+H14</f>
        <v>5075541.890000001</v>
      </c>
      <c r="I16" s="10">
        <f>I12+I14</f>
        <v>4624735.15</v>
      </c>
    </row>
    <row r="17" spans="1:7" ht="11.25" customHeight="1">
      <c r="A17" s="3" t="s">
        <v>33</v>
      </c>
      <c r="B17" s="3" t="s">
        <v>34</v>
      </c>
      <c r="F17" s="3" t="s">
        <v>35</v>
      </c>
      <c r="G17" s="3" t="s">
        <v>36</v>
      </c>
    </row>
    <row r="18" spans="6:9" ht="11.25" customHeight="1">
      <c r="F18" s="3"/>
      <c r="G18" s="3" t="s">
        <v>37</v>
      </c>
      <c r="H18" s="7">
        <v>8372673.99</v>
      </c>
      <c r="I18" s="7">
        <v>7603163.86</v>
      </c>
    </row>
    <row r="19" spans="1:7" ht="11.25" customHeight="1">
      <c r="A19" s="3" t="s">
        <v>38</v>
      </c>
      <c r="B19" s="3" t="s">
        <v>39</v>
      </c>
      <c r="G19" s="3" t="s">
        <v>40</v>
      </c>
    </row>
    <row r="20" spans="1:9" ht="12" customHeight="1">
      <c r="A20" s="3" t="s">
        <v>9</v>
      </c>
      <c r="B20" s="3" t="s">
        <v>41</v>
      </c>
      <c r="G20" s="3" t="s">
        <v>42</v>
      </c>
      <c r="H20" s="7"/>
      <c r="I20" s="7"/>
    </row>
    <row r="21" spans="2:9" ht="12.75" customHeight="1">
      <c r="B21" s="3" t="s">
        <v>43</v>
      </c>
      <c r="C21" s="13">
        <v>3709.47</v>
      </c>
      <c r="D21" s="13">
        <v>1964.73</v>
      </c>
      <c r="G21" s="14" t="s">
        <v>44</v>
      </c>
      <c r="H21" s="7">
        <v>3859543.66</v>
      </c>
      <c r="I21" s="7">
        <v>3324934.59</v>
      </c>
    </row>
    <row r="22" spans="1:9" ht="12.75" customHeight="1">
      <c r="A22" s="3" t="s">
        <v>13</v>
      </c>
      <c r="B22" s="3" t="s">
        <v>45</v>
      </c>
      <c r="E22" s="8"/>
      <c r="H22" s="10">
        <f>H21+H20+H18</f>
        <v>12232217.65</v>
      </c>
      <c r="I22" s="10">
        <f>I21+I20+I18</f>
        <v>10928098.45</v>
      </c>
    </row>
    <row r="23" spans="2:7" ht="11.25" customHeight="1">
      <c r="B23" s="3" t="s">
        <v>46</v>
      </c>
      <c r="F23" s="3" t="s">
        <v>47</v>
      </c>
      <c r="G23" s="3" t="s">
        <v>48</v>
      </c>
    </row>
    <row r="24" spans="2:9" ht="11.25" customHeight="1">
      <c r="B24" s="3" t="s">
        <v>49</v>
      </c>
      <c r="C24" s="7">
        <v>6136229.89</v>
      </c>
      <c r="D24" s="7">
        <v>3114594.76</v>
      </c>
      <c r="G24" s="3" t="s">
        <v>50</v>
      </c>
      <c r="H24" s="7">
        <v>184108.51</v>
      </c>
      <c r="I24" s="7">
        <v>159775.99</v>
      </c>
    </row>
    <row r="25" spans="2:7" ht="11.25" customHeight="1">
      <c r="B25" s="3" t="s">
        <v>51</v>
      </c>
      <c r="G25" s="3" t="s">
        <v>52</v>
      </c>
    </row>
    <row r="26" spans="2:7" ht="12" customHeight="1">
      <c r="B26" s="3" t="s">
        <v>53</v>
      </c>
      <c r="G26" s="3" t="s">
        <v>54</v>
      </c>
    </row>
    <row r="27" spans="2:9" ht="12.75" customHeight="1">
      <c r="B27" s="3" t="s">
        <v>55</v>
      </c>
      <c r="E27" s="8"/>
      <c r="G27" s="3" t="s">
        <v>56</v>
      </c>
      <c r="H27" s="7">
        <v>624551.26</v>
      </c>
      <c r="I27" s="7">
        <v>1275115.75</v>
      </c>
    </row>
    <row r="28" spans="2:7" ht="12.75" customHeight="1">
      <c r="B28" s="3" t="s">
        <v>57</v>
      </c>
      <c r="C28" s="7">
        <v>493089.54</v>
      </c>
      <c r="D28" s="7">
        <v>3713001.55</v>
      </c>
      <c r="G28" s="3" t="s">
        <v>58</v>
      </c>
    </row>
    <row r="29" spans="2:7" ht="11.25" customHeight="1">
      <c r="B29" s="3" t="s">
        <v>59</v>
      </c>
      <c r="G29" s="3" t="s">
        <v>60</v>
      </c>
    </row>
    <row r="30" spans="2:7" ht="12.75" customHeight="1">
      <c r="B30" s="3" t="s">
        <v>61</v>
      </c>
      <c r="C30" s="7">
        <v>42152.25</v>
      </c>
      <c r="D30" s="7">
        <v>73044.12</v>
      </c>
      <c r="E30" s="8"/>
      <c r="G30" s="3" t="s">
        <v>62</v>
      </c>
    </row>
    <row r="31" spans="2:9" ht="12.75" customHeight="1">
      <c r="B31" s="3" t="s">
        <v>53</v>
      </c>
      <c r="G31" s="3" t="s">
        <v>63</v>
      </c>
      <c r="H31" s="7">
        <v>342008.05</v>
      </c>
      <c r="I31" s="7">
        <v>571325.19</v>
      </c>
    </row>
    <row r="32" spans="2:7" ht="12.75" customHeight="1">
      <c r="B32" s="3" t="s">
        <v>55</v>
      </c>
      <c r="G32" s="3" t="s">
        <v>64</v>
      </c>
    </row>
    <row r="33" spans="3:7" ht="12.75" customHeight="1">
      <c r="C33" s="15">
        <f>C24+C28+C30</f>
        <v>6671471.68</v>
      </c>
      <c r="D33" s="15">
        <f>D24+D28+D30</f>
        <v>6900640.43</v>
      </c>
      <c r="E33" s="8"/>
      <c r="G33" s="3" t="s">
        <v>65</v>
      </c>
    </row>
    <row r="34" spans="7:9" ht="12.75" customHeight="1">
      <c r="G34" s="3" t="s">
        <v>66</v>
      </c>
      <c r="H34" s="7">
        <v>445082.38</v>
      </c>
      <c r="I34" s="7">
        <v>494780.68</v>
      </c>
    </row>
    <row r="35" spans="1:7" ht="12.75" customHeight="1">
      <c r="A35" s="3" t="s">
        <v>67</v>
      </c>
      <c r="B35" s="3" t="s">
        <v>68</v>
      </c>
      <c r="C35" s="16">
        <v>444100.87</v>
      </c>
      <c r="D35" s="16">
        <v>444642.15</v>
      </c>
      <c r="G35" s="3" t="s">
        <v>69</v>
      </c>
    </row>
    <row r="36" ht="12" customHeight="1">
      <c r="G36" s="3" t="s">
        <v>70</v>
      </c>
    </row>
    <row r="37" spans="1:9" ht="12.75" customHeight="1">
      <c r="A37" s="3" t="s">
        <v>71</v>
      </c>
      <c r="B37" s="3" t="s">
        <v>72</v>
      </c>
      <c r="C37" s="16">
        <v>78297.87</v>
      </c>
      <c r="D37" s="16">
        <v>84510.87</v>
      </c>
      <c r="H37" s="10">
        <f>H24+H27+H31+H34</f>
        <v>1595750.2000000002</v>
      </c>
      <c r="I37" s="10">
        <f>I24+I27+I31+I34</f>
        <v>2500997.61</v>
      </c>
    </row>
    <row r="38" spans="2:9" ht="12.75" customHeight="1">
      <c r="B38" s="3" t="s">
        <v>73</v>
      </c>
      <c r="C38" s="11"/>
      <c r="D38" s="11"/>
      <c r="F38" s="3" t="s">
        <v>74</v>
      </c>
      <c r="G38" s="3" t="s">
        <v>72</v>
      </c>
      <c r="H38" s="17">
        <v>69642.96</v>
      </c>
      <c r="I38" s="17">
        <v>65205.34</v>
      </c>
    </row>
    <row r="39" spans="3:9" ht="12.75" customHeight="1">
      <c r="C39" s="18">
        <f>C4+C15+C21+C33+C35+C37</f>
        <v>24514945.360000003</v>
      </c>
      <c r="D39" s="18">
        <f>D4+D15+D21+D33+D35+D37</f>
        <v>23435882.470000003</v>
      </c>
      <c r="E39" s="8"/>
      <c r="H39" s="19">
        <f>H9+H16+H22+H37+H38</f>
        <v>24514945.360000003</v>
      </c>
      <c r="I39" s="19">
        <f>I9+I16+I22+I37+I38</f>
        <v>23435882.47</v>
      </c>
    </row>
    <row r="41" ht="9.75" customHeight="1"/>
    <row r="42" spans="2:7" ht="10.5" customHeight="1">
      <c r="B42" s="29" t="s">
        <v>129</v>
      </c>
      <c r="C42"/>
      <c r="E42" s="29" t="s">
        <v>127</v>
      </c>
      <c r="F42"/>
      <c r="G42"/>
    </row>
    <row r="43" spans="2:8" ht="12.75">
      <c r="B43" s="29" t="s">
        <v>128</v>
      </c>
      <c r="D43" s="30" t="s">
        <v>131</v>
      </c>
      <c r="E43" s="30"/>
      <c r="F43" s="30"/>
      <c r="G43" s="5" t="s">
        <v>130</v>
      </c>
      <c r="H43"/>
    </row>
    <row r="44" spans="4:7" ht="11.25">
      <c r="D44" s="3" t="s">
        <v>160</v>
      </c>
      <c r="G44" s="5" t="s">
        <v>161</v>
      </c>
    </row>
  </sheetData>
  <sheetProtection/>
  <mergeCells count="1">
    <mergeCell ref="D43:F43"/>
  </mergeCells>
  <printOptions horizontalCentered="1"/>
  <pageMargins left="0.5511811023622047" right="0.35433070866141736" top="0.91" bottom="0.3937007874015748" header="0.36" footer="0"/>
  <pageSetup horizontalDpi="300" verticalDpi="300" orientation="landscape" paperSize="9" scale="95" r:id="rId1"/>
  <headerFooter alignWithMargins="0">
    <oddHeader>&amp;L
&amp;"Arial,Fett"&amp;11Bilanz zum 31.12.2005&amp;C&amp;"Arial,Fett"&amp;11Rheinisches Heilpädagogisches Heim Bedburg-Hau&amp;RAnlage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D58" sqref="D58"/>
    </sheetView>
  </sheetViews>
  <sheetFormatPr defaultColWidth="11.421875" defaultRowHeight="12.75"/>
  <cols>
    <col min="1" max="1" width="3.28125" style="3" customWidth="1"/>
    <col min="2" max="2" width="32.57421875" style="3" customWidth="1"/>
    <col min="3" max="16384" width="11.421875" style="3" customWidth="1"/>
  </cols>
  <sheetData>
    <row r="1" spans="3:6" ht="11.25">
      <c r="C1" s="37">
        <v>2005</v>
      </c>
      <c r="D1" s="37"/>
      <c r="E1" s="37">
        <v>2004</v>
      </c>
      <c r="F1" s="37"/>
    </row>
    <row r="2" spans="3:6" ht="11.25">
      <c r="C2" s="5" t="s">
        <v>6</v>
      </c>
      <c r="D2" s="5" t="s">
        <v>6</v>
      </c>
      <c r="E2" s="5" t="s">
        <v>6</v>
      </c>
      <c r="F2" s="5" t="s">
        <v>6</v>
      </c>
    </row>
    <row r="3" spans="1:5" ht="11.25">
      <c r="A3" s="3" t="s">
        <v>134</v>
      </c>
      <c r="B3" s="3" t="s">
        <v>154</v>
      </c>
      <c r="C3" s="8">
        <v>20797267.86</v>
      </c>
      <c r="E3" s="8">
        <v>20165862.27</v>
      </c>
    </row>
    <row r="4" ht="6.75" customHeight="1"/>
    <row r="5" spans="1:6" ht="11.25">
      <c r="A5" s="3" t="s">
        <v>76</v>
      </c>
      <c r="B5" s="3" t="s">
        <v>77</v>
      </c>
      <c r="C5" s="40">
        <v>1008343.71</v>
      </c>
      <c r="D5" s="8">
        <f>SUM(C3:C5)</f>
        <v>21805611.57</v>
      </c>
      <c r="E5" s="40">
        <v>1032851.18</v>
      </c>
      <c r="F5" s="8">
        <f>SUM(E3:E5)</f>
        <v>21198713.45</v>
      </c>
    </row>
    <row r="6" spans="4:6" ht="6" customHeight="1">
      <c r="D6" s="8"/>
      <c r="F6" s="8"/>
    </row>
    <row r="7" spans="1:6" ht="11.25">
      <c r="A7" s="3" t="s">
        <v>78</v>
      </c>
      <c r="B7" s="3" t="s">
        <v>79</v>
      </c>
      <c r="D7" s="8"/>
      <c r="F7" s="8"/>
    </row>
    <row r="8" spans="2:6" ht="11.25">
      <c r="B8" s="3" t="s">
        <v>80</v>
      </c>
      <c r="C8" s="8">
        <v>12249843.87</v>
      </c>
      <c r="D8" s="8"/>
      <c r="E8" s="8">
        <v>12010155.65</v>
      </c>
      <c r="F8" s="8"/>
    </row>
    <row r="9" spans="2:6" ht="11.25">
      <c r="B9" s="3" t="s">
        <v>81</v>
      </c>
      <c r="C9" s="40">
        <v>3582809.42</v>
      </c>
      <c r="D9" s="8">
        <f>SUM(C8:C9)</f>
        <v>15832653.29</v>
      </c>
      <c r="E9" s="40">
        <v>3450575.12</v>
      </c>
      <c r="F9" s="8">
        <f>SUM(E8:E9)</f>
        <v>15460730.77</v>
      </c>
    </row>
    <row r="10" spans="2:6" ht="11.25">
      <c r="B10" s="3" t="s">
        <v>82</v>
      </c>
      <c r="D10" s="8"/>
      <c r="F10" s="8"/>
    </row>
    <row r="11" spans="4:6" ht="6" customHeight="1">
      <c r="D11" s="8"/>
      <c r="F11" s="8"/>
    </row>
    <row r="12" spans="1:6" ht="11.25">
      <c r="A12" s="3" t="s">
        <v>83</v>
      </c>
      <c r="B12" s="3" t="s">
        <v>84</v>
      </c>
      <c r="D12" s="8"/>
      <c r="F12" s="8"/>
    </row>
    <row r="13" spans="2:6" ht="11.25">
      <c r="B13" s="3" t="s">
        <v>85</v>
      </c>
      <c r="C13" s="8">
        <v>649323.51</v>
      </c>
      <c r="D13" s="8"/>
      <c r="E13" s="8">
        <v>684542.35</v>
      </c>
      <c r="F13" s="8"/>
    </row>
    <row r="14" spans="2:6" ht="11.25">
      <c r="B14" s="3" t="s">
        <v>155</v>
      </c>
      <c r="C14" s="8">
        <v>620900.61</v>
      </c>
      <c r="D14" s="8"/>
      <c r="E14" s="8">
        <v>503523.26</v>
      </c>
      <c r="F14" s="8"/>
    </row>
    <row r="15" spans="2:6" ht="11.25">
      <c r="B15" s="3" t="s">
        <v>87</v>
      </c>
      <c r="C15" s="40">
        <v>1720110.88</v>
      </c>
      <c r="D15" s="8">
        <f>SUM(C13:C15)</f>
        <v>2990335</v>
      </c>
      <c r="E15" s="40">
        <v>1343653.6</v>
      </c>
      <c r="F15" s="8">
        <f>SUM(E13:E15)</f>
        <v>2531719.21</v>
      </c>
    </row>
    <row r="16" spans="1:6" ht="6" customHeight="1">
      <c r="A16" s="22"/>
      <c r="C16" s="8"/>
      <c r="D16" s="8"/>
      <c r="E16" s="8"/>
      <c r="F16" s="8"/>
    </row>
    <row r="17" spans="1:6" ht="11.25">
      <c r="A17" s="22" t="s">
        <v>88</v>
      </c>
      <c r="B17" s="3" t="s">
        <v>89</v>
      </c>
      <c r="C17" s="8">
        <v>184824.16</v>
      </c>
      <c r="D17" s="8"/>
      <c r="E17" s="8">
        <v>190838.09</v>
      </c>
      <c r="F17" s="8"/>
    </row>
    <row r="18" spans="1:6" ht="9" customHeight="1">
      <c r="A18" s="22"/>
      <c r="D18" s="25"/>
      <c r="F18" s="25"/>
    </row>
    <row r="19" spans="1:6" ht="11.25">
      <c r="A19" s="22" t="s">
        <v>90</v>
      </c>
      <c r="B19" s="3" t="s">
        <v>91</v>
      </c>
      <c r="C19" s="8">
        <v>189819.55</v>
      </c>
      <c r="D19" s="25"/>
      <c r="E19" s="8">
        <v>173453.9</v>
      </c>
      <c r="F19" s="25"/>
    </row>
    <row r="20" spans="1:6" ht="9.75" customHeight="1">
      <c r="A20" s="22"/>
      <c r="C20" s="8"/>
      <c r="D20" s="25"/>
      <c r="E20" s="8"/>
      <c r="F20" s="25"/>
    </row>
    <row r="21" spans="1:6" ht="11.25">
      <c r="A21" s="22" t="s">
        <v>156</v>
      </c>
      <c r="B21" s="22" t="s">
        <v>157</v>
      </c>
      <c r="C21" s="40">
        <v>796161.61</v>
      </c>
      <c r="D21" s="25">
        <f>SUM(C17:C21)</f>
        <v>1170805.3199999998</v>
      </c>
      <c r="E21" s="40">
        <v>719199.69</v>
      </c>
      <c r="F21" s="25">
        <f>SUM(E17:E21)</f>
        <v>1083491.68</v>
      </c>
    </row>
    <row r="22" spans="1:6" ht="9" customHeight="1">
      <c r="A22" s="22"/>
      <c r="D22" s="25"/>
      <c r="F22" s="25"/>
    </row>
    <row r="23" spans="1:6" ht="11.25">
      <c r="A23" s="22"/>
      <c r="B23" s="23" t="s">
        <v>93</v>
      </c>
      <c r="C23" s="24"/>
      <c r="D23" s="24">
        <f>D5-D9-D15-D21</f>
        <v>1811817.9600000014</v>
      </c>
      <c r="E23" s="24"/>
      <c r="F23" s="24">
        <f>F5-F9-F15-F21</f>
        <v>2122771.79</v>
      </c>
    </row>
    <row r="24" spans="1:6" ht="9" customHeight="1">
      <c r="A24" s="22"/>
      <c r="D24" s="25"/>
      <c r="F24" s="25"/>
    </row>
    <row r="25" spans="1:6" ht="11.25">
      <c r="A25" s="22" t="s">
        <v>199</v>
      </c>
      <c r="B25" s="22" t="s">
        <v>200</v>
      </c>
      <c r="C25" s="8">
        <v>996020.69</v>
      </c>
      <c r="D25" s="8"/>
      <c r="E25" s="8">
        <v>928219.87</v>
      </c>
      <c r="F25" s="8"/>
    </row>
    <row r="26" spans="1:2" ht="11.25">
      <c r="A26" s="22"/>
      <c r="B26" s="3" t="s">
        <v>95</v>
      </c>
    </row>
    <row r="27" ht="7.5" customHeight="1">
      <c r="A27" s="22"/>
    </row>
    <row r="28" spans="1:6" ht="11.25">
      <c r="A28" s="22" t="s">
        <v>96</v>
      </c>
      <c r="B28" s="3" t="s">
        <v>97</v>
      </c>
      <c r="C28" s="8">
        <v>471210.39</v>
      </c>
      <c r="D28" s="8"/>
      <c r="E28" s="8">
        <v>1328071.84</v>
      </c>
      <c r="F28" s="8"/>
    </row>
    <row r="29" spans="1:2" ht="11.25">
      <c r="A29" s="22"/>
      <c r="B29" s="3" t="s">
        <v>98</v>
      </c>
    </row>
    <row r="30" ht="11.25" customHeight="1">
      <c r="A30" s="22"/>
    </row>
    <row r="31" spans="1:2" ht="11.25">
      <c r="A31" s="22" t="s">
        <v>99</v>
      </c>
      <c r="B31" s="3" t="s">
        <v>100</v>
      </c>
    </row>
    <row r="32" spans="1:2" ht="11.25">
      <c r="A32" s="22"/>
      <c r="B32" s="3" t="s">
        <v>101</v>
      </c>
    </row>
    <row r="33" ht="10.5" customHeight="1">
      <c r="A33" s="22"/>
    </row>
    <row r="34" spans="1:6" ht="11.25">
      <c r="A34" s="22" t="s">
        <v>184</v>
      </c>
      <c r="B34" s="22" t="s">
        <v>185</v>
      </c>
      <c r="C34" s="40">
        <v>934665.69</v>
      </c>
      <c r="D34" s="8">
        <f>C25+C28-C34</f>
        <v>532565.3900000001</v>
      </c>
      <c r="E34" s="40">
        <v>928219.87</v>
      </c>
      <c r="F34" s="8">
        <f>E25+E28-E34</f>
        <v>1328071.8399999999</v>
      </c>
    </row>
    <row r="35" spans="1:2" ht="11.25">
      <c r="A35" s="22"/>
      <c r="B35" s="3" t="s">
        <v>103</v>
      </c>
    </row>
    <row r="36" spans="1:6" ht="11.25" customHeight="1">
      <c r="A36" s="22"/>
      <c r="D36" s="8"/>
      <c r="F36" s="8"/>
    </row>
    <row r="37" spans="1:6" ht="11.25">
      <c r="A37" s="22" t="s">
        <v>104</v>
      </c>
      <c r="B37" s="3" t="s">
        <v>105</v>
      </c>
      <c r="D37" s="8"/>
      <c r="F37" s="8"/>
    </row>
    <row r="38" spans="2:6" ht="11.25">
      <c r="B38" s="3" t="s">
        <v>106</v>
      </c>
      <c r="C38" s="8">
        <v>545134.94</v>
      </c>
      <c r="D38" s="8"/>
      <c r="E38" s="8">
        <v>613041.91</v>
      </c>
      <c r="F38" s="8"/>
    </row>
    <row r="39" ht="11.25">
      <c r="B39" s="3" t="s">
        <v>107</v>
      </c>
    </row>
    <row r="40" spans="2:6" ht="11.25">
      <c r="B40" s="3" t="s">
        <v>108</v>
      </c>
      <c r="C40" s="40">
        <v>0</v>
      </c>
      <c r="D40" s="8">
        <f>SUM(C38:C40)</f>
        <v>545134.94</v>
      </c>
      <c r="E40" s="40">
        <v>195603.04</v>
      </c>
      <c r="F40" s="8">
        <f>SUM(E38:E40)</f>
        <v>808644.9500000001</v>
      </c>
    </row>
    <row r="41" spans="2:6" ht="11.25">
      <c r="B41" s="3" t="s">
        <v>109</v>
      </c>
      <c r="D41" s="8"/>
      <c r="F41" s="8"/>
    </row>
    <row r="42" spans="4:6" ht="11.25" customHeight="1">
      <c r="D42" s="8"/>
      <c r="F42" s="8"/>
    </row>
    <row r="43" spans="1:6" ht="11.25">
      <c r="A43" s="22" t="s">
        <v>186</v>
      </c>
      <c r="B43" s="22" t="s">
        <v>187</v>
      </c>
      <c r="C43" s="8">
        <f>488185.28-19897.11</f>
        <v>468288.17000000004</v>
      </c>
      <c r="D43" s="8"/>
      <c r="E43" s="8">
        <v>726000.25</v>
      </c>
      <c r="F43" s="8"/>
    </row>
    <row r="44" spans="1:2" ht="11.25">
      <c r="A44" s="22"/>
      <c r="B44" s="3" t="s">
        <v>111</v>
      </c>
    </row>
    <row r="45" ht="10.5" customHeight="1">
      <c r="A45" s="22"/>
    </row>
    <row r="46" spans="1:6" ht="11.25">
      <c r="A46" s="22" t="s">
        <v>112</v>
      </c>
      <c r="B46" s="3" t="s">
        <v>113</v>
      </c>
      <c r="C46" s="40">
        <f>1310529.57+19897.11</f>
        <v>1330426.6800000002</v>
      </c>
      <c r="D46" s="8">
        <f>SUM(C43:C46)</f>
        <v>1798714.85</v>
      </c>
      <c r="E46" s="40">
        <v>1981789.69</v>
      </c>
      <c r="F46" s="8">
        <f>SUM(E43:E46)</f>
        <v>2707789.94</v>
      </c>
    </row>
    <row r="47" spans="2:6" ht="11.25">
      <c r="B47" s="3" t="s">
        <v>114</v>
      </c>
      <c r="D47" s="8"/>
      <c r="F47" s="8"/>
    </row>
    <row r="48" spans="3:6" ht="3.75" customHeight="1">
      <c r="C48" s="22"/>
      <c r="D48" s="8"/>
      <c r="E48" s="22"/>
      <c r="F48" s="8"/>
    </row>
    <row r="49" spans="1:6" ht="11.25">
      <c r="A49" s="23"/>
      <c r="B49" s="23" t="s">
        <v>93</v>
      </c>
      <c r="C49" s="26"/>
      <c r="D49" s="26">
        <f>D23+D34-D40-D46</f>
        <v>533.5600000014529</v>
      </c>
      <c r="E49" s="26"/>
      <c r="F49" s="26">
        <f>F23+F34-F40-F46</f>
        <v>-65591.26000000024</v>
      </c>
    </row>
    <row r="50" spans="3:6" ht="10.5" customHeight="1">
      <c r="C50" s="22"/>
      <c r="D50" s="8"/>
      <c r="E50" s="22"/>
      <c r="F50" s="8"/>
    </row>
    <row r="51" spans="1:6" ht="11.25">
      <c r="A51" s="3" t="s">
        <v>115</v>
      </c>
      <c r="B51" s="3" t="s">
        <v>116</v>
      </c>
      <c r="C51" s="53">
        <v>0</v>
      </c>
      <c r="D51" s="8"/>
      <c r="E51" s="22">
        <v>121.19</v>
      </c>
      <c r="F51" s="8"/>
    </row>
    <row r="52" spans="1:6" ht="11.25">
      <c r="A52" s="22" t="s">
        <v>117</v>
      </c>
      <c r="B52" s="3" t="s">
        <v>118</v>
      </c>
      <c r="C52" s="22"/>
      <c r="D52" s="8"/>
      <c r="E52" s="22"/>
      <c r="F52" s="8"/>
    </row>
    <row r="53" spans="1:6" ht="12.75" customHeight="1">
      <c r="A53" s="22" t="s">
        <v>119</v>
      </c>
      <c r="B53" s="1" t="s">
        <v>201</v>
      </c>
      <c r="C53" s="26"/>
      <c r="D53" s="26">
        <v>533.56</v>
      </c>
      <c r="E53" s="26"/>
      <c r="F53" s="26">
        <v>-65470.07</v>
      </c>
    </row>
    <row r="54" spans="1:6" ht="11.25">
      <c r="A54" s="22" t="s">
        <v>121</v>
      </c>
      <c r="B54" s="3" t="s">
        <v>122</v>
      </c>
      <c r="C54" s="8"/>
      <c r="D54" s="8">
        <v>57667.16</v>
      </c>
      <c r="E54" s="8"/>
      <c r="F54" s="8">
        <v>47823.73</v>
      </c>
    </row>
    <row r="55" spans="1:6" ht="11.25">
      <c r="A55" s="22" t="s">
        <v>123</v>
      </c>
      <c r="B55" s="3" t="s">
        <v>124</v>
      </c>
      <c r="D55" s="8">
        <v>66992.84</v>
      </c>
      <c r="F55" s="8">
        <v>75313.5</v>
      </c>
    </row>
    <row r="56" spans="1:6" ht="11.25">
      <c r="A56" s="22" t="s">
        <v>125</v>
      </c>
      <c r="B56" s="3" t="s">
        <v>167</v>
      </c>
      <c r="D56" s="40"/>
      <c r="F56" s="40"/>
    </row>
    <row r="57" spans="1:6" ht="8.25" customHeight="1">
      <c r="A57" s="22"/>
      <c r="C57" s="8"/>
      <c r="D57" s="8"/>
      <c r="E57" s="8"/>
      <c r="F57" s="8"/>
    </row>
    <row r="58" spans="1:6" ht="16.5" customHeight="1">
      <c r="A58" s="41" t="s">
        <v>126</v>
      </c>
      <c r="B58" s="45" t="s">
        <v>158</v>
      </c>
      <c r="C58" s="44"/>
      <c r="D58" s="43">
        <f>D53+D54+D55-D56+D57</f>
        <v>125193.56</v>
      </c>
      <c r="E58" s="44"/>
      <c r="F58" s="43">
        <f>F53+F54+F55-F56+F57</f>
        <v>57667.16</v>
      </c>
    </row>
  </sheetData>
  <printOptions/>
  <pageMargins left="0.71" right="0.7" top="1.26" bottom="1" header="0.4921259845" footer="0.4921259845"/>
  <pageSetup horizontalDpi="300" verticalDpi="300" orientation="portrait" paperSize="9" scale="105" r:id="rId1"/>
  <headerFooter alignWithMargins="0">
    <oddHeader>&amp;L
&amp;"Arial,Fett"&amp;11Gewinn- und Verlustrechnung für die Zeit vom 01.01.2005 bis 31.12.2005&amp;C&amp;"Arial,Fett"&amp;11Rheinisches Heilpädagogisches Heim Viersen&amp;RAnlage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showGridLines="0" workbookViewId="0" topLeftCell="A1">
      <selection activeCell="B58" sqref="B58"/>
    </sheetView>
  </sheetViews>
  <sheetFormatPr defaultColWidth="11.421875" defaultRowHeight="12.75"/>
  <cols>
    <col min="1" max="1" width="3.28125" style="3" customWidth="1"/>
    <col min="2" max="2" width="32.57421875" style="3" customWidth="1"/>
    <col min="3" max="6" width="11.140625" style="3" customWidth="1"/>
    <col min="7" max="16384" width="11.421875" style="3" customWidth="1"/>
  </cols>
  <sheetData>
    <row r="1" spans="3:6" ht="11.25">
      <c r="C1" s="20">
        <v>2005</v>
      </c>
      <c r="D1" s="20"/>
      <c r="E1" s="20">
        <v>2004</v>
      </c>
      <c r="F1" s="20"/>
    </row>
    <row r="2" spans="3:6" ht="11.25">
      <c r="C2" s="2" t="s">
        <v>6</v>
      </c>
      <c r="D2" s="2" t="s">
        <v>6</v>
      </c>
      <c r="E2" s="2" t="s">
        <v>6</v>
      </c>
      <c r="F2" s="2" t="s">
        <v>6</v>
      </c>
    </row>
    <row r="3" spans="1:5" ht="11.25">
      <c r="A3" s="3" t="s">
        <v>75</v>
      </c>
      <c r="C3" s="7">
        <v>35101103.17</v>
      </c>
      <c r="E3" s="7">
        <v>34744883.33</v>
      </c>
    </row>
    <row r="4" spans="3:5" ht="8.25" customHeight="1">
      <c r="C4" s="3" t="s">
        <v>19</v>
      </c>
      <c r="E4" s="3" t="s">
        <v>19</v>
      </c>
    </row>
    <row r="5" spans="1:6" ht="11.25">
      <c r="A5" s="3" t="s">
        <v>76</v>
      </c>
      <c r="B5" s="3" t="s">
        <v>77</v>
      </c>
      <c r="C5" s="21">
        <v>1744398.01</v>
      </c>
      <c r="D5" s="8">
        <f>C3+C5</f>
        <v>36845501.18</v>
      </c>
      <c r="E5" s="21">
        <v>1646354.63</v>
      </c>
      <c r="F5" s="8">
        <f>E3+E5</f>
        <v>36391237.96</v>
      </c>
    </row>
    <row r="6" ht="7.5" customHeight="1"/>
    <row r="7" spans="1:2" ht="11.25">
      <c r="A7" s="3" t="s">
        <v>78</v>
      </c>
      <c r="B7" s="3" t="s">
        <v>79</v>
      </c>
    </row>
    <row r="8" spans="2:5" ht="11.25">
      <c r="B8" s="3" t="s">
        <v>80</v>
      </c>
      <c r="C8" s="7">
        <v>20976468.74</v>
      </c>
      <c r="E8" s="7">
        <v>20565414.85</v>
      </c>
    </row>
    <row r="9" spans="2:6" ht="11.25">
      <c r="B9" s="3" t="s">
        <v>81</v>
      </c>
      <c r="C9" s="21">
        <v>6472207.49</v>
      </c>
      <c r="D9" s="8">
        <f>C8+C9</f>
        <v>27448676.229999997</v>
      </c>
      <c r="E9" s="21">
        <v>6395558</v>
      </c>
      <c r="F9" s="8">
        <f>E8+E9</f>
        <v>26960972.85</v>
      </c>
    </row>
    <row r="10" ht="11.25">
      <c r="B10" s="3" t="s">
        <v>82</v>
      </c>
    </row>
    <row r="11" ht="7.5" customHeight="1"/>
    <row r="12" spans="1:2" ht="11.25">
      <c r="A12" s="3" t="s">
        <v>83</v>
      </c>
      <c r="B12" s="3" t="s">
        <v>84</v>
      </c>
    </row>
    <row r="13" spans="2:5" ht="11.25">
      <c r="B13" s="3" t="s">
        <v>85</v>
      </c>
      <c r="C13" s="7">
        <v>1158229.36</v>
      </c>
      <c r="E13" s="7">
        <v>1226775.67</v>
      </c>
    </row>
    <row r="14" spans="2:5" ht="11.25">
      <c r="B14" s="3" t="s">
        <v>86</v>
      </c>
      <c r="C14" s="7">
        <v>710845.33</v>
      </c>
      <c r="E14" s="7">
        <v>651907.75</v>
      </c>
    </row>
    <row r="15" spans="2:6" ht="11.25">
      <c r="B15" s="3" t="s">
        <v>87</v>
      </c>
      <c r="C15" s="21">
        <v>1559259.84</v>
      </c>
      <c r="D15" s="8">
        <f>C13+C14+C15</f>
        <v>3428334.5300000003</v>
      </c>
      <c r="E15" s="21">
        <v>1785544.5</v>
      </c>
      <c r="F15" s="8">
        <f>E13+E14+E15</f>
        <v>3664227.92</v>
      </c>
    </row>
    <row r="16" ht="8.25" customHeight="1">
      <c r="A16" s="22"/>
    </row>
    <row r="17" spans="1:5" ht="11.25">
      <c r="A17" s="22" t="s">
        <v>88</v>
      </c>
      <c r="B17" s="3" t="s">
        <v>89</v>
      </c>
      <c r="C17" s="7">
        <v>295414.26</v>
      </c>
      <c r="E17" s="7">
        <v>293660.13</v>
      </c>
    </row>
    <row r="18" spans="1:6" ht="8.25" customHeight="1">
      <c r="A18" s="22"/>
      <c r="C18" s="8"/>
      <c r="D18" s="22"/>
      <c r="E18" s="8"/>
      <c r="F18" s="22"/>
    </row>
    <row r="19" spans="1:6" ht="11.25">
      <c r="A19" s="22" t="s">
        <v>90</v>
      </c>
      <c r="B19" s="3" t="s">
        <v>91</v>
      </c>
      <c r="C19" s="7">
        <v>445090.87</v>
      </c>
      <c r="D19" s="22"/>
      <c r="E19" s="7">
        <v>438269.86</v>
      </c>
      <c r="F19" s="22"/>
    </row>
    <row r="20" spans="1:6" ht="7.5" customHeight="1">
      <c r="A20" s="22"/>
      <c r="C20" s="8"/>
      <c r="D20" s="22"/>
      <c r="E20" s="8"/>
      <c r="F20" s="22"/>
    </row>
    <row r="21" spans="1:6" ht="11.25">
      <c r="A21" s="22" t="s">
        <v>92</v>
      </c>
      <c r="C21" s="21">
        <v>2111191.53</v>
      </c>
      <c r="D21" s="8">
        <f>C17+C19+C21</f>
        <v>2851696.6599999997</v>
      </c>
      <c r="E21" s="21">
        <v>2080197.94</v>
      </c>
      <c r="F21" s="8">
        <f>E17+E19+E21</f>
        <v>2812127.9299999997</v>
      </c>
    </row>
    <row r="22" spans="1:6" ht="7.5" customHeight="1">
      <c r="A22" s="22"/>
      <c r="C22" s="8"/>
      <c r="D22" s="22"/>
      <c r="E22" s="8"/>
      <c r="F22" s="22"/>
    </row>
    <row r="23" spans="1:6" ht="11.25">
      <c r="A23" s="22"/>
      <c r="B23" s="23" t="s">
        <v>93</v>
      </c>
      <c r="C23" s="8"/>
      <c r="D23" s="24">
        <f>D5-D9-D15-D21</f>
        <v>3116793.760000003</v>
      </c>
      <c r="E23" s="8"/>
      <c r="F23" s="24">
        <f>F5-F9-F15-F21</f>
        <v>2953909.26</v>
      </c>
    </row>
    <row r="24" spans="1:6" ht="8.25" customHeight="1">
      <c r="A24" s="22"/>
      <c r="C24" s="8"/>
      <c r="D24" s="22"/>
      <c r="E24" s="8"/>
      <c r="F24" s="22"/>
    </row>
    <row r="25" spans="1:6" ht="11.25">
      <c r="A25" s="22" t="s">
        <v>94</v>
      </c>
      <c r="C25" s="7">
        <v>1306269.31</v>
      </c>
      <c r="D25" s="22"/>
      <c r="E25" s="7">
        <v>1817168.16</v>
      </c>
      <c r="F25" s="22"/>
    </row>
    <row r="26" spans="1:6" ht="11.25">
      <c r="A26" s="22"/>
      <c r="B26" s="3" t="s">
        <v>95</v>
      </c>
      <c r="C26" s="8"/>
      <c r="D26" s="22"/>
      <c r="E26" s="8"/>
      <c r="F26" s="22"/>
    </row>
    <row r="27" spans="1:6" ht="7.5" customHeight="1">
      <c r="A27" s="22"/>
      <c r="C27" s="8"/>
      <c r="D27" s="22"/>
      <c r="E27" s="8"/>
      <c r="F27" s="22"/>
    </row>
    <row r="28" spans="1:6" ht="11.25">
      <c r="A28" s="22" t="s">
        <v>96</v>
      </c>
      <c r="B28" s="3" t="s">
        <v>97</v>
      </c>
      <c r="C28" s="7">
        <v>979449.34</v>
      </c>
      <c r="D28" s="22"/>
      <c r="E28" s="7">
        <v>918337.14</v>
      </c>
      <c r="F28" s="22"/>
    </row>
    <row r="29" spans="1:6" ht="11.25">
      <c r="A29" s="22"/>
      <c r="B29" s="3" t="s">
        <v>98</v>
      </c>
      <c r="C29" s="8"/>
      <c r="D29" s="22"/>
      <c r="E29" s="8"/>
      <c r="F29" s="22"/>
    </row>
    <row r="30" spans="1:6" ht="7.5" customHeight="1">
      <c r="A30" s="22"/>
      <c r="C30" s="8"/>
      <c r="D30" s="22"/>
      <c r="E30" s="8"/>
      <c r="F30" s="22"/>
    </row>
    <row r="31" spans="1:6" ht="11.25">
      <c r="A31" s="22" t="s">
        <v>99</v>
      </c>
      <c r="B31" s="3" t="s">
        <v>100</v>
      </c>
      <c r="C31" s="8"/>
      <c r="D31" s="22"/>
      <c r="E31" s="8"/>
      <c r="F31" s="22"/>
    </row>
    <row r="32" spans="1:6" ht="11.25">
      <c r="A32" s="22"/>
      <c r="B32" s="3" t="s">
        <v>101</v>
      </c>
      <c r="C32" s="8"/>
      <c r="D32" s="22"/>
      <c r="E32" s="8"/>
      <c r="F32" s="22"/>
    </row>
    <row r="33" spans="1:6" ht="7.5" customHeight="1">
      <c r="A33" s="22"/>
      <c r="C33" s="8"/>
      <c r="D33" s="22"/>
      <c r="E33" s="8"/>
      <c r="F33" s="22"/>
    </row>
    <row r="34" spans="1:6" ht="11.25">
      <c r="A34" s="22" t="s">
        <v>102</v>
      </c>
      <c r="C34" s="21">
        <v>1306269.31</v>
      </c>
      <c r="D34" s="8">
        <f>C25+C28-C34</f>
        <v>979449.3399999999</v>
      </c>
      <c r="E34" s="21">
        <v>1817168.16</v>
      </c>
      <c r="F34" s="8">
        <f>E25+E28-E34</f>
        <v>918337.1399999999</v>
      </c>
    </row>
    <row r="35" spans="1:6" ht="11.25">
      <c r="A35" s="22"/>
      <c r="B35" s="3" t="s">
        <v>103</v>
      </c>
      <c r="C35" s="8"/>
      <c r="D35" s="22"/>
      <c r="E35" s="8"/>
      <c r="F35" s="22"/>
    </row>
    <row r="36" spans="1:5" ht="9.75" customHeight="1">
      <c r="A36" s="22"/>
      <c r="C36" s="8"/>
      <c r="E36" s="8"/>
    </row>
    <row r="37" spans="1:5" ht="11.25">
      <c r="A37" s="22" t="s">
        <v>104</v>
      </c>
      <c r="B37" s="3" t="s">
        <v>105</v>
      </c>
      <c r="C37" s="8"/>
      <c r="E37" s="8"/>
    </row>
    <row r="38" spans="2:5" ht="11.25">
      <c r="B38" s="3" t="s">
        <v>106</v>
      </c>
      <c r="C38" s="7">
        <v>1027250.35</v>
      </c>
      <c r="E38" s="7">
        <v>1017960.29</v>
      </c>
    </row>
    <row r="39" spans="2:5" ht="11.25">
      <c r="B39" s="3" t="s">
        <v>107</v>
      </c>
      <c r="C39" s="8"/>
      <c r="E39" s="8"/>
    </row>
    <row r="40" spans="2:5" ht="11.25">
      <c r="B40" s="3" t="s">
        <v>108</v>
      </c>
      <c r="C40" s="8"/>
      <c r="E40" s="8"/>
    </row>
    <row r="41" spans="2:5" ht="11.25">
      <c r="B41" s="3" t="s">
        <v>109</v>
      </c>
      <c r="C41" s="8"/>
      <c r="E41" s="8"/>
    </row>
    <row r="42" spans="3:5" ht="7.5" customHeight="1">
      <c r="C42" s="8"/>
      <c r="E42" s="8"/>
    </row>
    <row r="43" spans="1:5" ht="11.25">
      <c r="A43" s="22" t="s">
        <v>110</v>
      </c>
      <c r="C43" s="7">
        <v>908471.34</v>
      </c>
      <c r="E43" s="7">
        <v>832294.69</v>
      </c>
    </row>
    <row r="44" spans="1:5" ht="11.25">
      <c r="A44" s="22"/>
      <c r="B44" s="3" t="s">
        <v>111</v>
      </c>
      <c r="C44" s="8"/>
      <c r="E44" s="8"/>
    </row>
    <row r="45" spans="1:5" ht="8.25" customHeight="1">
      <c r="A45" s="22"/>
      <c r="C45" s="8"/>
      <c r="E45" s="8"/>
    </row>
    <row r="46" spans="1:6" ht="11.25">
      <c r="A46" s="22" t="s">
        <v>112</v>
      </c>
      <c r="B46" s="3" t="s">
        <v>113</v>
      </c>
      <c r="C46" s="21">
        <v>2131862.23</v>
      </c>
      <c r="D46" s="8">
        <f>C38+C43+C46</f>
        <v>4067583.92</v>
      </c>
      <c r="E46" s="21">
        <v>2142818.99</v>
      </c>
      <c r="F46" s="8">
        <f>E38+E43+E46</f>
        <v>3993073.97</v>
      </c>
    </row>
    <row r="47" spans="2:5" ht="11.25">
      <c r="B47" s="3" t="s">
        <v>114</v>
      </c>
      <c r="C47" s="8"/>
      <c r="E47" s="8"/>
    </row>
    <row r="48" spans="3:5" ht="7.5" customHeight="1">
      <c r="C48" s="25"/>
      <c r="E48" s="25"/>
    </row>
    <row r="49" spans="1:6" ht="11.25">
      <c r="A49" s="23"/>
      <c r="B49" s="23" t="s">
        <v>93</v>
      </c>
      <c r="C49" s="26" t="s">
        <v>19</v>
      </c>
      <c r="D49" s="26">
        <f>D23+D34-D46</f>
        <v>28659.18000000296</v>
      </c>
      <c r="E49" s="26" t="s">
        <v>19</v>
      </c>
      <c r="F49" s="26">
        <f>F23+F34-F46</f>
        <v>-120827.57000000076</v>
      </c>
    </row>
    <row r="50" spans="3:5" ht="7.5" customHeight="1">
      <c r="C50" s="25"/>
      <c r="E50" s="25"/>
    </row>
    <row r="51" spans="1:6" ht="11.25">
      <c r="A51" s="3" t="s">
        <v>115</v>
      </c>
      <c r="B51" s="3" t="s">
        <v>116</v>
      </c>
      <c r="C51" s="25" t="s">
        <v>19</v>
      </c>
      <c r="D51" s="27">
        <v>288.05</v>
      </c>
      <c r="E51" s="25" t="s">
        <v>19</v>
      </c>
      <c r="F51" s="27">
        <v>407.97</v>
      </c>
    </row>
    <row r="52" spans="1:5" ht="11.25">
      <c r="A52" s="22" t="s">
        <v>117</v>
      </c>
      <c r="B52" s="3" t="s">
        <v>118</v>
      </c>
      <c r="C52" s="25"/>
      <c r="D52" s="3">
        <v>0.49</v>
      </c>
      <c r="E52" s="25"/>
    </row>
    <row r="53" spans="1:6" ht="12" customHeight="1">
      <c r="A53" s="22" t="s">
        <v>119</v>
      </c>
      <c r="B53" s="1" t="s">
        <v>120</v>
      </c>
      <c r="C53" s="25"/>
      <c r="D53" s="26">
        <f>D49+D51-D52</f>
        <v>28946.74000000296</v>
      </c>
      <c r="E53" s="25"/>
      <c r="F53" s="26">
        <f>F49+F51</f>
        <v>-120419.60000000076</v>
      </c>
    </row>
    <row r="54" spans="1:6" ht="12" customHeight="1">
      <c r="A54" s="22" t="s">
        <v>121</v>
      </c>
      <c r="B54" s="3" t="s">
        <v>122</v>
      </c>
      <c r="C54" s="25" t="s">
        <v>19</v>
      </c>
      <c r="D54" s="7">
        <v>23991.75</v>
      </c>
      <c r="E54" s="25" t="s">
        <v>19</v>
      </c>
      <c r="F54" s="7">
        <v>17325.51</v>
      </c>
    </row>
    <row r="55" spans="1:6" ht="12.75" customHeight="1">
      <c r="A55" s="22" t="s">
        <v>123</v>
      </c>
      <c r="B55" s="3" t="s">
        <v>124</v>
      </c>
      <c r="C55" s="8" t="s">
        <v>19</v>
      </c>
      <c r="D55" s="7">
        <v>98959.12</v>
      </c>
      <c r="E55" s="8" t="s">
        <v>19</v>
      </c>
      <c r="F55" s="7">
        <v>127085.84</v>
      </c>
    </row>
    <row r="56" spans="1:6" ht="12" customHeight="1">
      <c r="A56" s="22" t="s">
        <v>125</v>
      </c>
      <c r="B56" s="3" t="s">
        <v>167</v>
      </c>
      <c r="C56" s="8"/>
      <c r="D56" s="21">
        <v>130000</v>
      </c>
      <c r="E56" s="8"/>
      <c r="F56" s="21">
        <v>0</v>
      </c>
    </row>
    <row r="57" spans="1:6" ht="8.25" customHeight="1">
      <c r="A57" s="22"/>
      <c r="C57" s="8"/>
      <c r="D57" s="27"/>
      <c r="E57" s="8"/>
      <c r="F57" s="27"/>
    </row>
    <row r="58" spans="1:6" ht="16.5" customHeight="1">
      <c r="A58" s="41" t="s">
        <v>168</v>
      </c>
      <c r="B58" s="45" t="s">
        <v>158</v>
      </c>
      <c r="C58" s="42"/>
      <c r="D58" s="43">
        <f>D53+D54+D55-D56</f>
        <v>21897.610000002955</v>
      </c>
      <c r="E58" s="42"/>
      <c r="F58" s="43">
        <f>F53+F54+F55</f>
        <v>23991.74999999923</v>
      </c>
    </row>
    <row r="59" spans="3:5" ht="11.25">
      <c r="C59" s="8"/>
      <c r="E59" s="8"/>
    </row>
    <row r="60" spans="3:5" ht="11.25">
      <c r="C60" s="8"/>
      <c r="E60" s="8"/>
    </row>
    <row r="61" spans="3:5" ht="11.25">
      <c r="C61" s="8"/>
      <c r="E61" s="8"/>
    </row>
    <row r="62" spans="3:5" ht="11.25">
      <c r="C62" s="8"/>
      <c r="E62" s="8"/>
    </row>
    <row r="63" spans="3:5" ht="11.25">
      <c r="C63" s="8"/>
      <c r="E63" s="8"/>
    </row>
    <row r="64" spans="3:5" ht="11.25">
      <c r="C64" s="8"/>
      <c r="E64" s="8"/>
    </row>
    <row r="65" spans="3:5" ht="11.25">
      <c r="C65" s="8"/>
      <c r="E65" s="8"/>
    </row>
    <row r="66" spans="3:5" ht="11.25">
      <c r="C66" s="8"/>
      <c r="E66" s="8"/>
    </row>
    <row r="67" spans="3:5" ht="11.25">
      <c r="C67" s="8"/>
      <c r="E67" s="8"/>
    </row>
    <row r="68" spans="3:5" ht="11.25">
      <c r="C68" s="8"/>
      <c r="E68" s="8"/>
    </row>
    <row r="69" spans="3:5" ht="11.25">
      <c r="C69" s="8"/>
      <c r="E69" s="8"/>
    </row>
  </sheetData>
  <sheetProtection/>
  <printOptions/>
  <pageMargins left="0.74" right="0.7" top="1.31" bottom="0.79" header="0.6" footer="0.4921259845"/>
  <pageSetup horizontalDpi="300" verticalDpi="300" orientation="portrait" paperSize="9" scale="105" r:id="rId1"/>
  <headerFooter alignWithMargins="0">
    <oddHeader>&amp;L
&amp;"Arial,Fett"&amp;11Gewinn- und Verlustrechnung für die Zeit vom 01.01.2005 bis 31.12.2005&amp;C&amp;"Arial,Fett"&amp;11Rheinisches Heilpädagogisches Heim Bedburg-Hau&amp;RAnlage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GridLines="0" workbookViewId="0" topLeftCell="A16">
      <selection activeCell="A41" sqref="A41:IV43"/>
    </sheetView>
  </sheetViews>
  <sheetFormatPr defaultColWidth="11.421875" defaultRowHeight="12.75"/>
  <cols>
    <col min="1" max="1" width="1.8515625" style="3" customWidth="1"/>
    <col min="2" max="2" width="32.00390625" style="3" customWidth="1"/>
    <col min="3" max="4" width="10.57421875" style="3" customWidth="1"/>
    <col min="5" max="5" width="1.421875" style="3" customWidth="1"/>
    <col min="6" max="6" width="2.00390625" style="3" customWidth="1"/>
    <col min="7" max="7" width="35.57421875" style="3" customWidth="1"/>
    <col min="8" max="9" width="10.57421875" style="3" customWidth="1"/>
    <col min="10" max="16384" width="11.421875" style="3" customWidth="1"/>
  </cols>
  <sheetData>
    <row r="1" spans="1:9" ht="12" customHeight="1">
      <c r="A1" s="3" t="s">
        <v>0</v>
      </c>
      <c r="C1" s="5" t="s">
        <v>1</v>
      </c>
      <c r="D1" s="5" t="s">
        <v>1</v>
      </c>
      <c r="F1" s="3" t="s">
        <v>2</v>
      </c>
      <c r="H1" s="5" t="s">
        <v>3</v>
      </c>
      <c r="I1" s="5" t="s">
        <v>3</v>
      </c>
    </row>
    <row r="2" spans="3:9" ht="12" customHeight="1">
      <c r="C2" s="6">
        <v>38717</v>
      </c>
      <c r="D2" s="6">
        <v>38352</v>
      </c>
      <c r="E2" s="5"/>
      <c r="H2" s="6">
        <v>38717</v>
      </c>
      <c r="I2" s="6">
        <v>38352</v>
      </c>
    </row>
    <row r="3" spans="1:9" ht="12" customHeight="1">
      <c r="A3" s="3" t="s">
        <v>4</v>
      </c>
      <c r="B3" s="3" t="s">
        <v>5</v>
      </c>
      <c r="C3" s="5" t="s">
        <v>6</v>
      </c>
      <c r="D3" s="5" t="s">
        <v>6</v>
      </c>
      <c r="E3" s="6"/>
      <c r="F3" s="3" t="s">
        <v>7</v>
      </c>
      <c r="G3" s="3" t="s">
        <v>8</v>
      </c>
      <c r="H3" s="5" t="s">
        <v>6</v>
      </c>
      <c r="I3" s="5" t="s">
        <v>6</v>
      </c>
    </row>
    <row r="4" spans="1:9" ht="12.75" customHeight="1">
      <c r="A4" s="3" t="s">
        <v>9</v>
      </c>
      <c r="B4" s="3" t="s">
        <v>10</v>
      </c>
      <c r="C4" s="7">
        <v>0</v>
      </c>
      <c r="D4" s="7">
        <v>0</v>
      </c>
      <c r="E4" s="5"/>
      <c r="G4" s="3" t="s">
        <v>11</v>
      </c>
      <c r="H4" s="7">
        <v>1094316.18</v>
      </c>
      <c r="I4" s="7">
        <v>1374887.6</v>
      </c>
    </row>
    <row r="5" spans="3:9" ht="12.75" customHeight="1">
      <c r="C5" s="8"/>
      <c r="D5" s="8"/>
      <c r="G5" s="3" t="s">
        <v>12</v>
      </c>
      <c r="H5" s="7">
        <v>400548.99</v>
      </c>
      <c r="I5" s="7">
        <v>423251.34</v>
      </c>
    </row>
    <row r="6" spans="1:9" ht="12.75" customHeight="1">
      <c r="A6" s="3" t="s">
        <v>13</v>
      </c>
      <c r="B6" s="3" t="s">
        <v>14</v>
      </c>
      <c r="G6" s="3" t="s">
        <v>15</v>
      </c>
      <c r="H6" s="7">
        <v>0</v>
      </c>
      <c r="I6" s="7">
        <v>0</v>
      </c>
    </row>
    <row r="7" spans="2:9" ht="12.75" customHeight="1">
      <c r="B7" s="3" t="s">
        <v>16</v>
      </c>
      <c r="C7" s="7">
        <v>6966000.01</v>
      </c>
      <c r="D7" s="7">
        <v>7473955.58</v>
      </c>
      <c r="E7" s="8"/>
      <c r="G7" s="3" t="s">
        <v>17</v>
      </c>
      <c r="H7" s="7">
        <v>0</v>
      </c>
      <c r="I7" s="7">
        <v>0</v>
      </c>
    </row>
    <row r="8" spans="2:9" ht="12.75" customHeight="1">
      <c r="B8" s="3" t="s">
        <v>18</v>
      </c>
      <c r="G8" s="3" t="s">
        <v>20</v>
      </c>
      <c r="H8" s="8">
        <v>262067.65</v>
      </c>
      <c r="I8" s="8">
        <v>242945.02</v>
      </c>
    </row>
    <row r="9" spans="2:9" ht="12.75" customHeight="1">
      <c r="B9" s="3" t="s">
        <v>21</v>
      </c>
      <c r="C9" s="7">
        <v>4827.94</v>
      </c>
      <c r="D9" s="7">
        <v>4940.44</v>
      </c>
      <c r="H9" s="10">
        <f>SUM(H4:H8)</f>
        <v>1756932.8199999998</v>
      </c>
      <c r="I9" s="10">
        <f>SUM(I4:I8)</f>
        <v>2041083.9600000002</v>
      </c>
    </row>
    <row r="10" spans="2:7" ht="12.75" customHeight="1">
      <c r="B10" s="3" t="s">
        <v>22</v>
      </c>
      <c r="C10" s="7">
        <v>2235.52</v>
      </c>
      <c r="D10" s="7">
        <v>2435.95</v>
      </c>
      <c r="E10" s="8"/>
      <c r="F10" s="3" t="s">
        <v>4</v>
      </c>
      <c r="G10" s="3" t="s">
        <v>23</v>
      </c>
    </row>
    <row r="11" spans="2:7" ht="12.75" customHeight="1">
      <c r="B11" s="3" t="s">
        <v>24</v>
      </c>
      <c r="C11" s="7">
        <v>305731.78</v>
      </c>
      <c r="D11" s="7">
        <v>234164.4</v>
      </c>
      <c r="F11" s="3" t="s">
        <v>25</v>
      </c>
      <c r="G11" s="3" t="s">
        <v>26</v>
      </c>
    </row>
    <row r="12" spans="2:9" ht="12.75" customHeight="1">
      <c r="B12" s="3" t="s">
        <v>27</v>
      </c>
      <c r="C12" s="7">
        <v>32846.34</v>
      </c>
      <c r="D12" s="7">
        <v>21345.67</v>
      </c>
      <c r="E12" s="8"/>
      <c r="G12" s="3" t="s">
        <v>28</v>
      </c>
      <c r="H12" s="7">
        <v>1918745.98</v>
      </c>
      <c r="I12" s="7">
        <v>1894248.84</v>
      </c>
    </row>
    <row r="13" spans="2:7" ht="12.75" customHeight="1">
      <c r="B13" s="3" t="s">
        <v>29</v>
      </c>
      <c r="C13" s="7">
        <v>0</v>
      </c>
      <c r="D13" s="7">
        <v>9266.81</v>
      </c>
      <c r="E13" s="8"/>
      <c r="G13" s="3" t="s">
        <v>30</v>
      </c>
    </row>
    <row r="14" spans="2:9" ht="12.75" customHeight="1">
      <c r="B14" s="3" t="s">
        <v>31</v>
      </c>
      <c r="C14" s="31"/>
      <c r="D14" s="31"/>
      <c r="E14" s="8"/>
      <c r="G14" s="3" t="s">
        <v>132</v>
      </c>
      <c r="H14" s="7">
        <v>437832.73</v>
      </c>
      <c r="I14" s="7">
        <v>452764.07</v>
      </c>
    </row>
    <row r="15" spans="3:9" ht="12.75" customHeight="1">
      <c r="C15" s="17">
        <f>SUM(C7:C13)</f>
        <v>7311641.59</v>
      </c>
      <c r="D15" s="17">
        <f>SUM(D7:D13)</f>
        <v>7746108.850000001</v>
      </c>
      <c r="E15" s="8"/>
      <c r="H15" s="8"/>
      <c r="I15" s="8"/>
    </row>
    <row r="16" spans="8:9" ht="12.75" customHeight="1">
      <c r="H16" s="10">
        <f>SUM(H12:H14)</f>
        <v>2356578.71</v>
      </c>
      <c r="I16" s="10">
        <f>SUM(I12:I14)</f>
        <v>2347012.91</v>
      </c>
    </row>
    <row r="17" spans="1:7" ht="11.25" customHeight="1">
      <c r="A17" s="3" t="s">
        <v>33</v>
      </c>
      <c r="B17" s="3" t="s">
        <v>34</v>
      </c>
      <c r="F17" s="3" t="s">
        <v>38</v>
      </c>
      <c r="G17" s="3" t="s">
        <v>36</v>
      </c>
    </row>
    <row r="18" spans="6:9" ht="12.75" customHeight="1">
      <c r="F18" s="3"/>
      <c r="G18" s="3" t="s">
        <v>37</v>
      </c>
      <c r="H18" s="7">
        <v>3813614.18</v>
      </c>
      <c r="I18" s="7">
        <v>3963563.47</v>
      </c>
    </row>
    <row r="19" spans="1:7" ht="12" customHeight="1">
      <c r="A19" s="3" t="s">
        <v>38</v>
      </c>
      <c r="B19" s="3" t="s">
        <v>39</v>
      </c>
      <c r="G19" s="3" t="s">
        <v>40</v>
      </c>
    </row>
    <row r="20" spans="1:9" ht="12.75" customHeight="1">
      <c r="A20" s="3" t="s">
        <v>9</v>
      </c>
      <c r="B20" s="3" t="s">
        <v>41</v>
      </c>
      <c r="C20" s="27"/>
      <c r="D20" s="27"/>
      <c r="G20" s="3" t="s">
        <v>42</v>
      </c>
      <c r="H20" s="7">
        <v>168695</v>
      </c>
      <c r="I20" s="7">
        <v>151097</v>
      </c>
    </row>
    <row r="21" spans="2:9" ht="12.75" customHeight="1">
      <c r="B21" s="3" t="s">
        <v>43</v>
      </c>
      <c r="C21" s="13">
        <v>0</v>
      </c>
      <c r="D21" s="13">
        <v>0</v>
      </c>
      <c r="G21" s="14" t="s">
        <v>44</v>
      </c>
      <c r="H21" s="7">
        <v>1729321</v>
      </c>
      <c r="I21" s="7">
        <v>1635440</v>
      </c>
    </row>
    <row r="22" spans="1:9" ht="12.75" customHeight="1">
      <c r="A22" s="3" t="s">
        <v>13</v>
      </c>
      <c r="B22" s="3" t="s">
        <v>45</v>
      </c>
      <c r="E22" s="8"/>
      <c r="H22" s="10">
        <f>H21+H20+H18</f>
        <v>5711630.18</v>
      </c>
      <c r="I22" s="10">
        <f>I21+I20+I18</f>
        <v>5750100.470000001</v>
      </c>
    </row>
    <row r="23" spans="2:7" ht="12" customHeight="1">
      <c r="B23" s="3" t="s">
        <v>133</v>
      </c>
      <c r="F23" s="3" t="s">
        <v>47</v>
      </c>
      <c r="G23" s="3" t="s">
        <v>48</v>
      </c>
    </row>
    <row r="24" spans="2:9" ht="12.75" customHeight="1">
      <c r="B24" s="3" t="s">
        <v>49</v>
      </c>
      <c r="C24" s="7">
        <v>1619385.38</v>
      </c>
      <c r="D24" s="7">
        <v>866354.29</v>
      </c>
      <c r="F24" s="3" t="s">
        <v>134</v>
      </c>
      <c r="G24" s="3" t="s">
        <v>135</v>
      </c>
      <c r="H24" s="7">
        <v>4091.88</v>
      </c>
      <c r="I24" s="7">
        <v>82212.98</v>
      </c>
    </row>
    <row r="25" spans="2:6" ht="12" customHeight="1">
      <c r="B25" s="3" t="s">
        <v>51</v>
      </c>
      <c r="F25" s="3" t="s">
        <v>136</v>
      </c>
    </row>
    <row r="26" spans="2:7" ht="12" customHeight="1">
      <c r="B26" s="3" t="s">
        <v>53</v>
      </c>
      <c r="F26" s="3" t="s">
        <v>137</v>
      </c>
      <c r="G26" s="32"/>
    </row>
    <row r="27" spans="2:9" ht="12" customHeight="1">
      <c r="B27" s="3" t="s">
        <v>55</v>
      </c>
      <c r="E27" s="8"/>
      <c r="F27" s="3" t="s">
        <v>138</v>
      </c>
      <c r="G27" s="3" t="s">
        <v>139</v>
      </c>
      <c r="H27" s="7">
        <v>177709.79</v>
      </c>
      <c r="I27" s="7">
        <v>293678.34</v>
      </c>
    </row>
    <row r="28" spans="2:7" ht="12.75" customHeight="1">
      <c r="B28" s="3" t="s">
        <v>57</v>
      </c>
      <c r="C28" s="7">
        <v>1266608.52</v>
      </c>
      <c r="D28" s="7">
        <v>2073264.58</v>
      </c>
      <c r="G28" s="3" t="s">
        <v>140</v>
      </c>
    </row>
    <row r="29" spans="2:7" ht="12" customHeight="1">
      <c r="B29" s="3" t="s">
        <v>141</v>
      </c>
      <c r="G29" s="33" t="s">
        <v>142</v>
      </c>
    </row>
    <row r="30" spans="2:7" ht="12.75" customHeight="1">
      <c r="B30" s="3" t="s">
        <v>61</v>
      </c>
      <c r="C30" s="7">
        <v>14362.14</v>
      </c>
      <c r="D30" s="7">
        <v>20096.23</v>
      </c>
      <c r="E30" s="8"/>
      <c r="G30" s="3" t="s">
        <v>143</v>
      </c>
    </row>
    <row r="31" spans="2:9" ht="12" customHeight="1">
      <c r="B31" s="3" t="s">
        <v>53</v>
      </c>
      <c r="F31" s="3" t="s">
        <v>144</v>
      </c>
      <c r="G31" s="3" t="s">
        <v>145</v>
      </c>
      <c r="H31" s="7">
        <v>47212.14</v>
      </c>
      <c r="I31" s="7">
        <v>91378.84</v>
      </c>
    </row>
    <row r="32" spans="2:7" ht="12" customHeight="1">
      <c r="B32" s="3" t="s">
        <v>153</v>
      </c>
      <c r="G32" s="3" t="s">
        <v>146</v>
      </c>
    </row>
    <row r="33" spans="3:7" ht="12.75" customHeight="1">
      <c r="C33" s="10">
        <f>SUM(C24:C30)</f>
        <v>2900356.04</v>
      </c>
      <c r="D33" s="10">
        <f>SUM(D24:D30)</f>
        <v>2959715.1</v>
      </c>
      <c r="E33" s="8"/>
      <c r="G33" s="3" t="s">
        <v>147</v>
      </c>
    </row>
    <row r="34" spans="6:9" ht="12.75" customHeight="1">
      <c r="F34" s="3" t="s">
        <v>78</v>
      </c>
      <c r="G34" s="3" t="s">
        <v>148</v>
      </c>
      <c r="H34" s="7">
        <v>193285.34</v>
      </c>
      <c r="I34" s="7">
        <v>161556.34</v>
      </c>
    </row>
    <row r="35" spans="1:7" ht="12.75" customHeight="1">
      <c r="A35" s="3" t="s">
        <v>67</v>
      </c>
      <c r="B35" s="3" t="s">
        <v>68</v>
      </c>
      <c r="C35" s="16">
        <v>47864.15</v>
      </c>
      <c r="D35" s="16">
        <v>55976.45</v>
      </c>
      <c r="G35" s="33" t="s">
        <v>149</v>
      </c>
    </row>
    <row r="36" ht="12" customHeight="1">
      <c r="G36" s="3" t="s">
        <v>150</v>
      </c>
    </row>
    <row r="37" spans="1:9" ht="12.75" customHeight="1">
      <c r="A37" s="3" t="s">
        <v>71</v>
      </c>
      <c r="B37" s="3" t="s">
        <v>72</v>
      </c>
      <c r="C37" s="16">
        <v>1111.4</v>
      </c>
      <c r="D37" s="16">
        <v>6230.43</v>
      </c>
      <c r="H37" s="10">
        <f>SUM(H24:H34)</f>
        <v>422299.15</v>
      </c>
      <c r="I37" s="10">
        <f>SUM(I24:I34)</f>
        <v>628826.5</v>
      </c>
    </row>
    <row r="38" spans="1:9" ht="12.75" customHeight="1">
      <c r="A38" s="3" t="s">
        <v>151</v>
      </c>
      <c r="B38" s="3" t="s">
        <v>152</v>
      </c>
      <c r="C38" s="11"/>
      <c r="D38" s="11"/>
      <c r="F38" s="3" t="s">
        <v>74</v>
      </c>
      <c r="G38" s="34" t="s">
        <v>72</v>
      </c>
      <c r="H38" s="35">
        <v>13532.32</v>
      </c>
      <c r="I38" s="35">
        <v>1006.99</v>
      </c>
    </row>
    <row r="39" spans="3:9" ht="12.75" customHeight="1">
      <c r="C39" s="18">
        <f>C4+C15+C21+C33+C35+C37</f>
        <v>10260973.18</v>
      </c>
      <c r="D39" s="18">
        <f>D4+D15+D21+D33+D35+D37</f>
        <v>10768030.83</v>
      </c>
      <c r="E39" s="8"/>
      <c r="H39" s="18">
        <f>H38+H37+H22+H16+H9</f>
        <v>10260973.18</v>
      </c>
      <c r="I39" s="18">
        <f>I38+I37+I22+I16+I9</f>
        <v>10768030.830000002</v>
      </c>
    </row>
    <row r="40" spans="3:9" ht="8.25" customHeight="1">
      <c r="C40" s="18"/>
      <c r="D40" s="18"/>
      <c r="E40" s="8"/>
      <c r="H40" s="18"/>
      <c r="I40" s="18"/>
    </row>
    <row r="41" spans="2:7" ht="11.25">
      <c r="B41" s="36" t="s">
        <v>166</v>
      </c>
      <c r="E41" s="32" t="s">
        <v>127</v>
      </c>
      <c r="F41" s="32"/>
      <c r="G41" s="32"/>
    </row>
    <row r="42" spans="2:7" ht="11.25">
      <c r="B42" s="36"/>
      <c r="C42" s="39" t="s">
        <v>162</v>
      </c>
      <c r="D42" s="39"/>
      <c r="G42" s="5" t="s">
        <v>163</v>
      </c>
    </row>
    <row r="43" spans="3:7" ht="11.25">
      <c r="C43" s="39" t="s">
        <v>164</v>
      </c>
      <c r="D43" s="39"/>
      <c r="G43" s="5" t="s">
        <v>165</v>
      </c>
    </row>
    <row r="45" spans="3:4" ht="11.25">
      <c r="C45" s="8"/>
      <c r="D45" s="8"/>
    </row>
  </sheetData>
  <sheetProtection/>
  <mergeCells count="2">
    <mergeCell ref="C43:D43"/>
    <mergeCell ref="C42:D42"/>
  </mergeCells>
  <printOptions/>
  <pageMargins left="0.39" right="0.35433070866141736" top="0.79" bottom="0.25" header="0.4" footer="0"/>
  <pageSetup horizontalDpi="300" verticalDpi="300" orientation="landscape" paperSize="9" r:id="rId1"/>
  <headerFooter alignWithMargins="0">
    <oddHeader>&amp;L
&amp;"Arial,Fett"&amp;11Bilanz zum 31.12.2005&amp;C&amp;"Arial,Fett"&amp;11Rheinisches Heilpädagogisches Heim Bonn&amp;RAnlage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showGridLines="0" workbookViewId="0" topLeftCell="A2">
      <selection activeCell="C46" sqref="C46"/>
    </sheetView>
  </sheetViews>
  <sheetFormatPr defaultColWidth="11.421875" defaultRowHeight="12.75"/>
  <cols>
    <col min="1" max="1" width="3.28125" style="3" customWidth="1"/>
    <col min="2" max="2" width="32.57421875" style="3" customWidth="1"/>
    <col min="3" max="16384" width="11.421875" style="3" customWidth="1"/>
  </cols>
  <sheetData>
    <row r="1" spans="3:6" ht="11.25">
      <c r="C1" s="37">
        <v>2005</v>
      </c>
      <c r="D1" s="37"/>
      <c r="E1" s="37">
        <v>2004</v>
      </c>
      <c r="F1" s="37"/>
    </row>
    <row r="2" spans="3:6" ht="11.25">
      <c r="C2" s="5" t="s">
        <v>6</v>
      </c>
      <c r="D2" s="5" t="s">
        <v>6</v>
      </c>
      <c r="E2" s="5" t="s">
        <v>6</v>
      </c>
      <c r="F2" s="5" t="s">
        <v>6</v>
      </c>
    </row>
    <row r="3" spans="1:5" ht="11.25">
      <c r="A3" s="3" t="s">
        <v>134</v>
      </c>
      <c r="B3" s="3" t="s">
        <v>154</v>
      </c>
      <c r="C3" s="7">
        <v>8839906.32</v>
      </c>
      <c r="E3" s="7">
        <v>8818532.14</v>
      </c>
    </row>
    <row r="4" spans="3:5" ht="6.75" customHeight="1">
      <c r="C4" s="8"/>
      <c r="E4" s="8"/>
    </row>
    <row r="5" spans="1:6" ht="11.25">
      <c r="A5" s="3" t="s">
        <v>76</v>
      </c>
      <c r="B5" s="3" t="s">
        <v>77</v>
      </c>
      <c r="C5" s="21">
        <v>700945.78</v>
      </c>
      <c r="D5" s="8">
        <f>C3+C5</f>
        <v>9540852.1</v>
      </c>
      <c r="E5" s="21">
        <v>704941.67</v>
      </c>
      <c r="F5" s="8">
        <f>E3+E5</f>
        <v>9523473.81</v>
      </c>
    </row>
    <row r="6" spans="3:5" ht="6" customHeight="1">
      <c r="C6" s="8"/>
      <c r="E6" s="8"/>
    </row>
    <row r="7" spans="1:5" ht="11.25">
      <c r="A7" s="3" t="s">
        <v>78</v>
      </c>
      <c r="B7" s="3" t="s">
        <v>79</v>
      </c>
      <c r="C7" s="8"/>
      <c r="E7" s="8"/>
    </row>
    <row r="8" spans="2:5" ht="11.25">
      <c r="B8" s="3" t="s">
        <v>80</v>
      </c>
      <c r="C8" s="7">
        <v>5511273.76</v>
      </c>
      <c r="E8" s="7">
        <v>5447387.03</v>
      </c>
    </row>
    <row r="9" spans="2:6" ht="11.25">
      <c r="B9" s="3" t="s">
        <v>81</v>
      </c>
      <c r="C9" s="21">
        <v>2030554.94</v>
      </c>
      <c r="D9" s="8">
        <f>C8+C9</f>
        <v>7541828.699999999</v>
      </c>
      <c r="E9" s="21">
        <v>1623132.8</v>
      </c>
      <c r="F9" s="8">
        <f>E8+E9</f>
        <v>7070519.83</v>
      </c>
    </row>
    <row r="10" spans="2:5" ht="11.25">
      <c r="B10" s="3" t="s">
        <v>82</v>
      </c>
      <c r="C10" s="8"/>
      <c r="E10" s="8"/>
    </row>
    <row r="11" spans="3:5" ht="6" customHeight="1">
      <c r="C11" s="8"/>
      <c r="E11" s="8"/>
    </row>
    <row r="12" spans="1:5" ht="11.25">
      <c r="A12" s="3" t="s">
        <v>83</v>
      </c>
      <c r="B12" s="3" t="s">
        <v>84</v>
      </c>
      <c r="C12" s="8"/>
      <c r="E12" s="8"/>
    </row>
    <row r="13" spans="2:5" ht="11.25">
      <c r="B13" s="3" t="s">
        <v>85</v>
      </c>
      <c r="C13" s="7">
        <v>360097.25</v>
      </c>
      <c r="E13" s="7">
        <v>389119.47</v>
      </c>
    </row>
    <row r="14" spans="2:5" ht="11.25">
      <c r="B14" s="3" t="s">
        <v>155</v>
      </c>
      <c r="C14" s="7">
        <v>170107.69</v>
      </c>
      <c r="E14" s="7">
        <v>154124.39</v>
      </c>
    </row>
    <row r="15" spans="2:6" ht="11.25">
      <c r="B15" s="3" t="s">
        <v>87</v>
      </c>
      <c r="C15" s="21">
        <v>291094.76</v>
      </c>
      <c r="D15" s="8">
        <f>C13+C14+C15</f>
        <v>821299.7</v>
      </c>
      <c r="E15" s="21">
        <v>299765.83</v>
      </c>
      <c r="F15" s="8">
        <f>E13+E14+E15</f>
        <v>843009.69</v>
      </c>
    </row>
    <row r="16" spans="1:5" ht="6" customHeight="1">
      <c r="A16" s="22"/>
      <c r="C16" s="8"/>
      <c r="E16" s="8"/>
    </row>
    <row r="17" spans="1:5" ht="11.25">
      <c r="A17" s="22" t="s">
        <v>88</v>
      </c>
      <c r="B17" s="3" t="s">
        <v>89</v>
      </c>
      <c r="C17" s="7">
        <v>112453.87</v>
      </c>
      <c r="E17" s="7">
        <v>114284.39</v>
      </c>
    </row>
    <row r="18" spans="1:6" ht="9" customHeight="1">
      <c r="A18" s="22"/>
      <c r="C18" s="8"/>
      <c r="D18" s="22"/>
      <c r="E18" s="8"/>
      <c r="F18" s="22"/>
    </row>
    <row r="19" spans="1:6" ht="11.25">
      <c r="A19" s="22" t="s">
        <v>90</v>
      </c>
      <c r="B19" s="3" t="s">
        <v>91</v>
      </c>
      <c r="C19" s="7">
        <v>77908.32</v>
      </c>
      <c r="D19" s="22"/>
      <c r="E19" s="7">
        <v>77445.84</v>
      </c>
      <c r="F19" s="22"/>
    </row>
    <row r="20" spans="1:6" ht="9.75" customHeight="1">
      <c r="A20" s="22"/>
      <c r="C20" s="8"/>
      <c r="D20" s="22"/>
      <c r="E20" s="8"/>
      <c r="F20" s="22"/>
    </row>
    <row r="21" spans="1:6" ht="11.25">
      <c r="A21" s="22" t="s">
        <v>156</v>
      </c>
      <c r="B21" s="22" t="s">
        <v>157</v>
      </c>
      <c r="C21" s="21">
        <v>170229.66</v>
      </c>
      <c r="D21" s="8">
        <f>C17+C19+C21</f>
        <v>360591.85</v>
      </c>
      <c r="E21" s="21">
        <v>157339.5</v>
      </c>
      <c r="F21" s="8">
        <f>E17+E19+E21</f>
        <v>349069.73</v>
      </c>
    </row>
    <row r="22" spans="1:6" ht="9" customHeight="1">
      <c r="A22" s="22"/>
      <c r="C22" s="8"/>
      <c r="D22" s="22"/>
      <c r="E22" s="8"/>
      <c r="F22" s="22"/>
    </row>
    <row r="23" spans="1:6" ht="11.25">
      <c r="A23" s="22"/>
      <c r="B23" s="23" t="s">
        <v>93</v>
      </c>
      <c r="C23" s="8"/>
      <c r="D23" s="24">
        <f>D5-D9-D15-D21</f>
        <v>817131.8500000004</v>
      </c>
      <c r="E23" s="8"/>
      <c r="F23" s="24">
        <f>F5-F9-F15-F21</f>
        <v>1260874.5600000005</v>
      </c>
    </row>
    <row r="24" spans="1:6" ht="9" customHeight="1">
      <c r="A24" s="22"/>
      <c r="C24" s="8"/>
      <c r="D24" s="22"/>
      <c r="E24" s="8"/>
      <c r="F24" s="22"/>
    </row>
    <row r="25" spans="1:6" ht="11.25">
      <c r="A25" s="22" t="s">
        <v>94</v>
      </c>
      <c r="C25" s="7">
        <v>723397.71</v>
      </c>
      <c r="D25" s="22"/>
      <c r="E25" s="7">
        <v>684499.47</v>
      </c>
      <c r="F25" s="22"/>
    </row>
    <row r="26" spans="1:6" ht="11.25">
      <c r="A26" s="22"/>
      <c r="B26" s="3" t="s">
        <v>95</v>
      </c>
      <c r="C26" s="8"/>
      <c r="D26" s="22"/>
      <c r="E26" s="8"/>
      <c r="F26" s="22"/>
    </row>
    <row r="27" spans="1:6" ht="7.5" customHeight="1">
      <c r="A27" s="22"/>
      <c r="C27" s="8"/>
      <c r="D27" s="22"/>
      <c r="E27" s="8"/>
      <c r="F27" s="22"/>
    </row>
    <row r="28" spans="1:6" ht="11.25">
      <c r="A28" s="22" t="s">
        <v>96</v>
      </c>
      <c r="B28" s="3" t="s">
        <v>97</v>
      </c>
      <c r="C28" s="7">
        <v>358469.73</v>
      </c>
      <c r="D28" s="22"/>
      <c r="E28" s="7">
        <v>318991.57</v>
      </c>
      <c r="F28" s="22"/>
    </row>
    <row r="29" spans="1:6" ht="11.25">
      <c r="A29" s="22"/>
      <c r="B29" s="3" t="s">
        <v>98</v>
      </c>
      <c r="C29" s="8"/>
      <c r="D29" s="22"/>
      <c r="E29" s="8"/>
      <c r="F29" s="22"/>
    </row>
    <row r="30" spans="1:6" ht="11.25" customHeight="1">
      <c r="A30" s="22"/>
      <c r="C30" s="8"/>
      <c r="D30" s="22"/>
      <c r="E30" s="8"/>
      <c r="F30" s="22"/>
    </row>
    <row r="31" spans="1:6" ht="11.25">
      <c r="A31" s="22" t="s">
        <v>99</v>
      </c>
      <c r="B31" s="3" t="s">
        <v>100</v>
      </c>
      <c r="C31" s="7"/>
      <c r="D31" s="22"/>
      <c r="E31" s="7"/>
      <c r="F31" s="22"/>
    </row>
    <row r="32" spans="1:6" ht="11.25">
      <c r="A32" s="22"/>
      <c r="B32" s="3" t="s">
        <v>101</v>
      </c>
      <c r="C32" s="7"/>
      <c r="D32" s="22"/>
      <c r="E32" s="7"/>
      <c r="F32" s="22"/>
    </row>
    <row r="33" spans="1:6" ht="10.5" customHeight="1">
      <c r="A33" s="22"/>
      <c r="C33" s="8"/>
      <c r="D33" s="22"/>
      <c r="E33" s="8"/>
      <c r="F33" s="22"/>
    </row>
    <row r="34" spans="1:6" ht="11.25">
      <c r="A34" s="22" t="s">
        <v>102</v>
      </c>
      <c r="C34" s="21">
        <v>723397.71</v>
      </c>
      <c r="D34" s="8">
        <f>C25+C28+C31-C34</f>
        <v>358469.73</v>
      </c>
      <c r="E34" s="21">
        <v>684499.47</v>
      </c>
      <c r="F34" s="8">
        <f>E25+E28+E31-E34</f>
        <v>318991.57000000007</v>
      </c>
    </row>
    <row r="35" spans="1:6" ht="11.25">
      <c r="A35" s="22"/>
      <c r="B35" s="3" t="s">
        <v>103</v>
      </c>
      <c r="C35" s="8"/>
      <c r="D35" s="22"/>
      <c r="E35" s="8"/>
      <c r="F35" s="22"/>
    </row>
    <row r="36" spans="1:5" ht="11.25" customHeight="1">
      <c r="A36" s="22"/>
      <c r="C36" s="8"/>
      <c r="E36" s="8"/>
    </row>
    <row r="37" spans="1:5" ht="11.25">
      <c r="A37" s="22" t="s">
        <v>104</v>
      </c>
      <c r="B37" s="3" t="s">
        <v>105</v>
      </c>
      <c r="C37" s="8"/>
      <c r="E37" s="8"/>
    </row>
    <row r="38" spans="2:5" ht="11.25">
      <c r="B38" s="3" t="s">
        <v>106</v>
      </c>
      <c r="C38" s="7">
        <v>320147.87</v>
      </c>
      <c r="E38" s="7">
        <v>321953.97</v>
      </c>
    </row>
    <row r="39" spans="2:5" ht="11.25">
      <c r="B39" s="3" t="s">
        <v>107</v>
      </c>
      <c r="C39" s="8"/>
      <c r="E39" s="8"/>
    </row>
    <row r="40" spans="2:6" ht="11.25">
      <c r="B40" s="3" t="s">
        <v>108</v>
      </c>
      <c r="C40" s="21">
        <v>0</v>
      </c>
      <c r="D40" s="8">
        <f>C38+C40</f>
        <v>320147.87</v>
      </c>
      <c r="E40" s="21">
        <v>0</v>
      </c>
      <c r="F40" s="8">
        <f>E38+E40</f>
        <v>321953.97</v>
      </c>
    </row>
    <row r="41" spans="2:5" ht="11.25">
      <c r="B41" s="3" t="s">
        <v>109</v>
      </c>
      <c r="C41" s="8"/>
      <c r="E41" s="8"/>
    </row>
    <row r="42" spans="3:5" ht="11.25" customHeight="1">
      <c r="C42" s="8"/>
      <c r="E42" s="8"/>
    </row>
    <row r="43" spans="1:5" ht="11.25">
      <c r="A43" s="22" t="s">
        <v>110</v>
      </c>
      <c r="C43" s="7">
        <v>301634.64</v>
      </c>
      <c r="E43" s="7">
        <v>453066.56</v>
      </c>
    </row>
    <row r="44" spans="1:5" ht="11.25">
      <c r="A44" s="22"/>
      <c r="B44" s="3" t="s">
        <v>111</v>
      </c>
      <c r="C44" s="8"/>
      <c r="E44" s="8"/>
    </row>
    <row r="45" spans="1:5" ht="10.5" customHeight="1">
      <c r="A45" s="22"/>
      <c r="C45" s="8"/>
      <c r="E45" s="8"/>
    </row>
    <row r="46" spans="1:6" ht="11.25">
      <c r="A46" s="22" t="s">
        <v>112</v>
      </c>
      <c r="B46" s="3" t="s">
        <v>113</v>
      </c>
      <c r="C46" s="21">
        <v>550229.93</v>
      </c>
      <c r="D46" s="8">
        <f>C43+C46</f>
        <v>851864.5700000001</v>
      </c>
      <c r="E46" s="21">
        <v>522263.61</v>
      </c>
      <c r="F46" s="8">
        <f>E43+E46</f>
        <v>975330.1699999999</v>
      </c>
    </row>
    <row r="47" spans="2:5" ht="11.25">
      <c r="B47" s="3" t="s">
        <v>114</v>
      </c>
      <c r="C47" s="8"/>
      <c r="E47" s="8"/>
    </row>
    <row r="48" spans="3:5" ht="3.75" customHeight="1">
      <c r="C48" s="25"/>
      <c r="E48" s="25"/>
    </row>
    <row r="49" spans="1:6" ht="11.25">
      <c r="A49" s="23"/>
      <c r="B49" s="23" t="s">
        <v>93</v>
      </c>
      <c r="C49" s="26"/>
      <c r="D49" s="26">
        <f>D23+D34-D40-D46</f>
        <v>3589.1400000004796</v>
      </c>
      <c r="E49" s="26"/>
      <c r="F49" s="26">
        <f>F23+F34-F40-F46</f>
        <v>282581.9900000007</v>
      </c>
    </row>
    <row r="50" spans="3:5" ht="10.5" customHeight="1">
      <c r="C50" s="25"/>
      <c r="E50" s="25"/>
    </row>
    <row r="51" spans="1:5" ht="11.25">
      <c r="A51" s="3" t="s">
        <v>115</v>
      </c>
      <c r="B51" s="3" t="s">
        <v>116</v>
      </c>
      <c r="C51" s="38"/>
      <c r="E51" s="38"/>
    </row>
    <row r="52" spans="1:5" ht="11.25">
      <c r="A52" s="22" t="s">
        <v>117</v>
      </c>
      <c r="B52" s="3" t="s">
        <v>118</v>
      </c>
      <c r="C52" s="38"/>
      <c r="E52" s="38"/>
    </row>
    <row r="53" spans="1:6" ht="11.25">
      <c r="A53" s="22" t="s">
        <v>119</v>
      </c>
      <c r="B53" s="1" t="s">
        <v>120</v>
      </c>
      <c r="C53" s="25"/>
      <c r="D53" s="26">
        <f>D49+D51</f>
        <v>3589.1400000004796</v>
      </c>
      <c r="E53" s="25"/>
      <c r="F53" s="26">
        <f>F49+F51</f>
        <v>282581.9900000007</v>
      </c>
    </row>
    <row r="54" spans="1:6" ht="11.25">
      <c r="A54" s="22" t="s">
        <v>121</v>
      </c>
      <c r="B54" s="3" t="s">
        <v>122</v>
      </c>
      <c r="C54" s="38"/>
      <c r="D54" s="8">
        <v>242945.02</v>
      </c>
      <c r="E54" s="38"/>
      <c r="F54" s="8">
        <v>199075.47</v>
      </c>
    </row>
    <row r="55" spans="1:6" ht="11.25">
      <c r="A55" s="22" t="s">
        <v>123</v>
      </c>
      <c r="B55" s="3" t="s">
        <v>124</v>
      </c>
      <c r="C55" s="7"/>
      <c r="D55" s="8">
        <v>15533.49</v>
      </c>
      <c r="E55" s="7"/>
      <c r="F55" s="8">
        <v>11287.56</v>
      </c>
    </row>
    <row r="56" spans="1:6" ht="11.25">
      <c r="A56" s="22" t="s">
        <v>125</v>
      </c>
      <c r="B56" s="3" t="s">
        <v>167</v>
      </c>
      <c r="C56" s="7"/>
      <c r="D56" s="40">
        <v>0</v>
      </c>
      <c r="E56" s="7"/>
      <c r="F56" s="40">
        <v>250000</v>
      </c>
    </row>
    <row r="57" spans="1:5" ht="8.25" customHeight="1">
      <c r="A57" s="22"/>
      <c r="C57" s="7"/>
      <c r="E57" s="7"/>
    </row>
    <row r="58" spans="1:6" ht="18" customHeight="1">
      <c r="A58" s="41" t="s">
        <v>126</v>
      </c>
      <c r="B58" s="45" t="s">
        <v>158</v>
      </c>
      <c r="C58" s="42"/>
      <c r="D58" s="43">
        <f>D53+D54+D55-D56</f>
        <v>262067.65000000046</v>
      </c>
      <c r="E58" s="42"/>
      <c r="F58" s="43">
        <f>F53+F54+F55-F56</f>
        <v>242945.02000000066</v>
      </c>
    </row>
    <row r="59" spans="3:5" ht="11.25">
      <c r="C59" s="8"/>
      <c r="E59" s="8"/>
    </row>
  </sheetData>
  <sheetProtection/>
  <printOptions/>
  <pageMargins left="0.73" right="0.7" top="1.17" bottom="1" header="0.4921259845" footer="0.4921259845"/>
  <pageSetup horizontalDpi="300" verticalDpi="300" orientation="portrait" paperSize="9" scale="105" r:id="rId1"/>
  <headerFooter alignWithMargins="0">
    <oddHeader>&amp;L
&amp;"Arial,Fett"&amp;11Gewinn- und Verlustrechnung für die Zeit vom 01.01.2005 bis 31.12.2005&amp;C&amp;"Arial,Fett"&amp;11Rheinisches Heilpädagogisches Heim Bonn&amp;RAnlage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9">
      <selection activeCell="A41" sqref="A41:G43"/>
    </sheetView>
  </sheetViews>
  <sheetFormatPr defaultColWidth="11.421875" defaultRowHeight="12.75"/>
  <cols>
    <col min="1" max="1" width="1.8515625" style="3" customWidth="1"/>
    <col min="2" max="2" width="32.00390625" style="3" customWidth="1"/>
    <col min="3" max="3" width="10.7109375" style="3" customWidth="1"/>
    <col min="4" max="4" width="10.57421875" style="3" customWidth="1"/>
    <col min="5" max="5" width="1.421875" style="3" customWidth="1"/>
    <col min="6" max="6" width="2.00390625" style="3" customWidth="1"/>
    <col min="7" max="7" width="35.57421875" style="3" customWidth="1"/>
    <col min="8" max="9" width="10.57421875" style="3" customWidth="1"/>
    <col min="10" max="16384" width="11.421875" style="3" customWidth="1"/>
  </cols>
  <sheetData>
    <row r="1" spans="1:9" ht="10.5" customHeight="1">
      <c r="A1" s="3" t="s">
        <v>0</v>
      </c>
      <c r="C1" s="5" t="s">
        <v>1</v>
      </c>
      <c r="D1" s="5" t="s">
        <v>1</v>
      </c>
      <c r="F1" s="3" t="s">
        <v>2</v>
      </c>
      <c r="H1" s="5" t="s">
        <v>3</v>
      </c>
      <c r="I1" s="5" t="s">
        <v>3</v>
      </c>
    </row>
    <row r="2" spans="3:9" ht="10.5" customHeight="1">
      <c r="C2" s="6">
        <v>38717</v>
      </c>
      <c r="D2" s="6">
        <v>38352</v>
      </c>
      <c r="E2" s="5"/>
      <c r="H2" s="6">
        <v>38717</v>
      </c>
      <c r="I2" s="6">
        <v>38352</v>
      </c>
    </row>
    <row r="3" spans="1:9" ht="10.5" customHeight="1">
      <c r="A3" s="3" t="s">
        <v>4</v>
      </c>
      <c r="B3" s="3" t="s">
        <v>5</v>
      </c>
      <c r="C3" s="5" t="s">
        <v>6</v>
      </c>
      <c r="D3" s="5" t="s">
        <v>6</v>
      </c>
      <c r="E3" s="6"/>
      <c r="F3" s="3" t="s">
        <v>7</v>
      </c>
      <c r="G3" s="3" t="s">
        <v>8</v>
      </c>
      <c r="H3" s="5" t="s">
        <v>6</v>
      </c>
      <c r="I3" s="5" t="s">
        <v>6</v>
      </c>
    </row>
    <row r="4" spans="1:9" ht="11.25" customHeight="1">
      <c r="A4" s="3" t="s">
        <v>9</v>
      </c>
      <c r="B4" s="3" t="s">
        <v>10</v>
      </c>
      <c r="C4" s="7">
        <v>47987.96</v>
      </c>
      <c r="D4" s="7">
        <v>50177.81</v>
      </c>
      <c r="E4" s="5"/>
      <c r="G4" s="3" t="s">
        <v>11</v>
      </c>
      <c r="H4" s="7">
        <v>3231647.23</v>
      </c>
      <c r="I4" s="7">
        <v>2886647.23</v>
      </c>
    </row>
    <row r="5" spans="3:9" ht="11.25" customHeight="1">
      <c r="C5" s="8"/>
      <c r="D5" s="8"/>
      <c r="G5" s="3" t="s">
        <v>12</v>
      </c>
      <c r="H5" s="7"/>
      <c r="I5" s="7">
        <v>0</v>
      </c>
    </row>
    <row r="6" spans="1:9" ht="10.5" customHeight="1">
      <c r="A6" s="3" t="s">
        <v>13</v>
      </c>
      <c r="B6" s="3" t="s">
        <v>14</v>
      </c>
      <c r="G6" s="3" t="s">
        <v>15</v>
      </c>
      <c r="H6" s="7">
        <v>57028.22</v>
      </c>
      <c r="I6" s="7">
        <v>47289.1</v>
      </c>
    </row>
    <row r="7" spans="2:9" ht="11.25" customHeight="1">
      <c r="B7" s="3" t="s">
        <v>16</v>
      </c>
      <c r="C7" s="7">
        <v>17740655.15</v>
      </c>
      <c r="D7" s="7">
        <v>14673982.48</v>
      </c>
      <c r="E7" s="8"/>
      <c r="G7" s="3" t="s">
        <v>17</v>
      </c>
      <c r="H7" s="7">
        <v>-163966.9</v>
      </c>
      <c r="I7" s="7">
        <v>9739.12</v>
      </c>
    </row>
    <row r="8" spans="2:7" ht="11.25" customHeight="1">
      <c r="B8" s="3" t="s">
        <v>18</v>
      </c>
      <c r="G8" s="3" t="s">
        <v>20</v>
      </c>
    </row>
    <row r="9" spans="2:9" ht="12.75" customHeight="1">
      <c r="B9" s="3" t="s">
        <v>21</v>
      </c>
      <c r="C9" s="27"/>
      <c r="D9" s="27">
        <v>0</v>
      </c>
      <c r="H9" s="10">
        <f>SUM(H4:H8)</f>
        <v>3124708.5500000003</v>
      </c>
      <c r="I9" s="10">
        <f>SUM(I4:I8)</f>
        <v>2943675.45</v>
      </c>
    </row>
    <row r="10" spans="2:7" ht="11.25" customHeight="1">
      <c r="B10" s="3" t="s">
        <v>22</v>
      </c>
      <c r="C10" s="7"/>
      <c r="D10" s="7">
        <v>0</v>
      </c>
      <c r="E10" s="8"/>
      <c r="F10" s="3" t="s">
        <v>4</v>
      </c>
      <c r="G10" s="3" t="s">
        <v>23</v>
      </c>
    </row>
    <row r="11" spans="2:7" ht="11.25" customHeight="1">
      <c r="B11" s="3" t="s">
        <v>24</v>
      </c>
      <c r="C11" s="7">
        <v>639086.3</v>
      </c>
      <c r="D11" s="7">
        <v>585130.3</v>
      </c>
      <c r="F11" s="3" t="s">
        <v>25</v>
      </c>
      <c r="G11" s="3" t="s">
        <v>26</v>
      </c>
    </row>
    <row r="12" spans="2:9" ht="11.25" customHeight="1">
      <c r="B12" s="3" t="s">
        <v>27</v>
      </c>
      <c r="C12" s="7">
        <v>64925.81</v>
      </c>
      <c r="D12" s="7">
        <v>90246.9</v>
      </c>
      <c r="E12" s="8"/>
      <c r="G12" s="3" t="s">
        <v>28</v>
      </c>
      <c r="H12" s="7">
        <v>7627493.43</v>
      </c>
      <c r="I12" s="7">
        <v>6901933.61</v>
      </c>
    </row>
    <row r="13" spans="2:7" ht="11.25" customHeight="1">
      <c r="B13" s="3" t="s">
        <v>29</v>
      </c>
      <c r="C13" s="7"/>
      <c r="D13" s="7"/>
      <c r="E13" s="8"/>
      <c r="G13" s="3" t="s">
        <v>30</v>
      </c>
    </row>
    <row r="14" spans="2:9" ht="11.25" customHeight="1">
      <c r="B14" s="3" t="s">
        <v>31</v>
      </c>
      <c r="C14" s="31"/>
      <c r="D14" s="31"/>
      <c r="E14" s="8"/>
      <c r="G14" s="3" t="s">
        <v>132</v>
      </c>
      <c r="H14" s="7"/>
      <c r="I14" s="7">
        <v>0</v>
      </c>
    </row>
    <row r="15" spans="3:9" ht="12.75" customHeight="1">
      <c r="C15" s="17">
        <f>SUM(C7:C13)</f>
        <v>18444667.259999998</v>
      </c>
      <c r="D15" s="17">
        <f>SUM(D7:D13)</f>
        <v>15349359.680000002</v>
      </c>
      <c r="E15" s="8"/>
      <c r="H15" s="8"/>
      <c r="I15" s="8"/>
    </row>
    <row r="16" spans="8:9" ht="12.75" customHeight="1">
      <c r="H16" s="10">
        <f>SUM(H12:H14)</f>
        <v>7627493.43</v>
      </c>
      <c r="I16" s="10">
        <f>SUM(I12:I14)</f>
        <v>6901933.61</v>
      </c>
    </row>
    <row r="17" spans="1:7" ht="10.5" customHeight="1">
      <c r="A17" s="3" t="s">
        <v>33</v>
      </c>
      <c r="B17" s="3" t="s">
        <v>34</v>
      </c>
      <c r="F17" s="3" t="s">
        <v>38</v>
      </c>
      <c r="G17" s="3" t="s">
        <v>36</v>
      </c>
    </row>
    <row r="18" spans="6:9" ht="10.5" customHeight="1">
      <c r="F18" s="3"/>
      <c r="G18" s="3" t="s">
        <v>37</v>
      </c>
      <c r="H18" s="7">
        <v>7092767.31</v>
      </c>
      <c r="I18" s="7">
        <v>5351730.39</v>
      </c>
    </row>
    <row r="19" spans="1:7" ht="11.25" customHeight="1">
      <c r="A19" s="3" t="s">
        <v>38</v>
      </c>
      <c r="B19" s="3" t="s">
        <v>39</v>
      </c>
      <c r="G19" s="3" t="s">
        <v>40</v>
      </c>
    </row>
    <row r="20" spans="1:9" ht="12" customHeight="1">
      <c r="A20" s="3" t="s">
        <v>9</v>
      </c>
      <c r="B20" s="3" t="s">
        <v>41</v>
      </c>
      <c r="C20" s="27"/>
      <c r="D20" s="27"/>
      <c r="G20" s="3" t="s">
        <v>42</v>
      </c>
      <c r="H20" s="7"/>
      <c r="I20" s="7">
        <v>0</v>
      </c>
    </row>
    <row r="21" spans="2:9" ht="12.75" customHeight="1">
      <c r="B21" s="3" t="s">
        <v>43</v>
      </c>
      <c r="C21" s="13">
        <v>14000</v>
      </c>
      <c r="D21" s="13">
        <v>24000</v>
      </c>
      <c r="G21" s="46" t="s">
        <v>44</v>
      </c>
      <c r="H21" s="7">
        <v>563005</v>
      </c>
      <c r="I21" s="7">
        <v>754125</v>
      </c>
    </row>
    <row r="22" spans="1:9" ht="12.75" customHeight="1">
      <c r="A22" s="3" t="s">
        <v>13</v>
      </c>
      <c r="B22" s="3" t="s">
        <v>45</v>
      </c>
      <c r="E22" s="8"/>
      <c r="H22" s="10">
        <f>H21+H20+H18</f>
        <v>7655772.31</v>
      </c>
      <c r="I22" s="10">
        <f>I21+I20+I18</f>
        <v>6105855.39</v>
      </c>
    </row>
    <row r="23" spans="2:7" ht="11.25" customHeight="1">
      <c r="B23" s="3" t="s">
        <v>133</v>
      </c>
      <c r="F23" s="3" t="s">
        <v>47</v>
      </c>
      <c r="G23" s="3" t="s">
        <v>48</v>
      </c>
    </row>
    <row r="24" spans="2:9" ht="10.5" customHeight="1">
      <c r="B24" s="3" t="s">
        <v>49</v>
      </c>
      <c r="C24" s="7">
        <v>2220364.8</v>
      </c>
      <c r="D24" s="7">
        <v>999889.31</v>
      </c>
      <c r="F24" s="3" t="s">
        <v>134</v>
      </c>
      <c r="G24" s="3" t="s">
        <v>135</v>
      </c>
      <c r="H24" s="7">
        <v>32608.69</v>
      </c>
      <c r="I24" s="7">
        <v>243414.77</v>
      </c>
    </row>
    <row r="25" spans="2:6" ht="11.25" customHeight="1">
      <c r="B25" s="3" t="s">
        <v>51</v>
      </c>
      <c r="F25" s="3" t="s">
        <v>136</v>
      </c>
    </row>
    <row r="26" spans="2:6" ht="11.25" customHeight="1">
      <c r="B26" s="3" t="s">
        <v>53</v>
      </c>
      <c r="F26" s="3" t="s">
        <v>169</v>
      </c>
    </row>
    <row r="27" spans="2:9" ht="10.5" customHeight="1">
      <c r="B27" s="3" t="s">
        <v>55</v>
      </c>
      <c r="E27" s="8"/>
      <c r="F27" s="3" t="s">
        <v>138</v>
      </c>
      <c r="G27" s="3" t="s">
        <v>139</v>
      </c>
      <c r="H27" s="7">
        <v>2453884.7</v>
      </c>
      <c r="I27" s="7">
        <v>373555.69</v>
      </c>
    </row>
    <row r="28" spans="2:7" ht="11.25" customHeight="1">
      <c r="B28" s="3" t="s">
        <v>57</v>
      </c>
      <c r="C28" s="7">
        <v>365933.6</v>
      </c>
      <c r="D28" s="7">
        <v>182695.92</v>
      </c>
      <c r="G28" s="3" t="s">
        <v>170</v>
      </c>
    </row>
    <row r="29" spans="2:7" ht="10.5" customHeight="1">
      <c r="B29" s="3" t="s">
        <v>141</v>
      </c>
      <c r="G29" s="33" t="s">
        <v>142</v>
      </c>
    </row>
    <row r="30" spans="2:7" ht="11.25" customHeight="1">
      <c r="B30" s="3" t="s">
        <v>61</v>
      </c>
      <c r="C30" s="7">
        <v>12505.27</v>
      </c>
      <c r="D30" s="7">
        <v>35546.16</v>
      </c>
      <c r="E30" s="8"/>
      <c r="G30" s="3" t="s">
        <v>171</v>
      </c>
    </row>
    <row r="31" spans="2:9" ht="11.25" customHeight="1">
      <c r="B31" s="3" t="s">
        <v>53</v>
      </c>
      <c r="F31" s="3" t="s">
        <v>144</v>
      </c>
      <c r="G31" s="3" t="s">
        <v>145</v>
      </c>
      <c r="H31" s="7">
        <v>29732.09</v>
      </c>
      <c r="I31" s="7">
        <v>78348.08</v>
      </c>
    </row>
    <row r="32" spans="2:7" ht="11.25" customHeight="1">
      <c r="B32" s="3" t="s">
        <v>55</v>
      </c>
      <c r="G32" s="3" t="s">
        <v>146</v>
      </c>
    </row>
    <row r="33" spans="3:7" ht="12.75" customHeight="1">
      <c r="C33" s="10">
        <f>C24+C28+C30</f>
        <v>2598803.67</v>
      </c>
      <c r="D33" s="10">
        <v>1218131.39</v>
      </c>
      <c r="E33" s="8"/>
      <c r="G33" s="3" t="s">
        <v>172</v>
      </c>
    </row>
    <row r="34" spans="6:9" ht="10.5" customHeight="1">
      <c r="F34" s="3" t="s">
        <v>78</v>
      </c>
      <c r="G34" s="3" t="s">
        <v>148</v>
      </c>
      <c r="H34" s="7">
        <v>352324.53</v>
      </c>
      <c r="I34" s="7">
        <v>146431.41</v>
      </c>
    </row>
    <row r="35" spans="1:7" ht="12.75" customHeight="1">
      <c r="A35" s="3" t="s">
        <v>67</v>
      </c>
      <c r="B35" s="3" t="s">
        <v>68</v>
      </c>
      <c r="C35" s="16">
        <v>133201.05</v>
      </c>
      <c r="D35" s="16">
        <v>112816.06</v>
      </c>
      <c r="G35" s="33" t="s">
        <v>173</v>
      </c>
    </row>
    <row r="36" ht="11.25" customHeight="1">
      <c r="G36" s="3" t="s">
        <v>174</v>
      </c>
    </row>
    <row r="37" spans="1:9" ht="12.75" customHeight="1">
      <c r="A37" s="3" t="s">
        <v>71</v>
      </c>
      <c r="B37" s="3" t="s">
        <v>72</v>
      </c>
      <c r="C37" s="16">
        <v>37864.36</v>
      </c>
      <c r="D37" s="16">
        <v>38729.46</v>
      </c>
      <c r="H37" s="10">
        <f>SUM(H24:H34)</f>
        <v>2868550.01</v>
      </c>
      <c r="I37" s="10">
        <f>SUM(I24:I34)</f>
        <v>841749.95</v>
      </c>
    </row>
    <row r="38" spans="1:9" ht="12.75" customHeight="1">
      <c r="A38" s="3" t="s">
        <v>151</v>
      </c>
      <c r="B38" s="3" t="s">
        <v>152</v>
      </c>
      <c r="C38" s="11"/>
      <c r="D38" s="11"/>
      <c r="F38" s="3" t="s">
        <v>74</v>
      </c>
      <c r="G38" s="3" t="s">
        <v>72</v>
      </c>
      <c r="H38" s="47"/>
      <c r="I38" s="47">
        <v>0</v>
      </c>
    </row>
    <row r="39" spans="3:9" ht="13.5" customHeight="1">
      <c r="C39" s="18">
        <f>C4+C15+C21+C33+C35+C37</f>
        <v>21276524.3</v>
      </c>
      <c r="D39" s="18">
        <f>D4+D15+D21+D33+D35+D37</f>
        <v>16793214.400000002</v>
      </c>
      <c r="E39" s="8"/>
      <c r="H39" s="18">
        <f>H9+H16+H22+H37+H38</f>
        <v>21276524.299999997</v>
      </c>
      <c r="I39" s="18">
        <f>I9+I16+I22+I37+I38</f>
        <v>16793214.4</v>
      </c>
    </row>
    <row r="40" spans="3:9" ht="11.25" customHeight="1">
      <c r="C40" s="18"/>
      <c r="D40" s="18"/>
      <c r="E40" s="8"/>
      <c r="H40" s="18"/>
      <c r="I40" s="18"/>
    </row>
    <row r="41" spans="2:7" ht="11.25">
      <c r="B41" s="3" t="s">
        <v>175</v>
      </c>
      <c r="C41" s="39" t="s">
        <v>127</v>
      </c>
      <c r="D41" s="39"/>
      <c r="E41" s="39"/>
      <c r="F41" s="39"/>
      <c r="G41" s="39"/>
    </row>
    <row r="42" spans="3:7" ht="11.25">
      <c r="C42" s="39" t="s">
        <v>177</v>
      </c>
      <c r="D42" s="39"/>
      <c r="G42" s="5" t="s">
        <v>179</v>
      </c>
    </row>
    <row r="43" spans="3:7" ht="11.25">
      <c r="C43" s="39" t="s">
        <v>178</v>
      </c>
      <c r="D43" s="39"/>
      <c r="G43" s="5" t="s">
        <v>165</v>
      </c>
    </row>
  </sheetData>
  <sheetProtection/>
  <mergeCells count="3">
    <mergeCell ref="C42:D42"/>
    <mergeCell ref="C43:D43"/>
    <mergeCell ref="C41:G41"/>
  </mergeCells>
  <printOptions/>
  <pageMargins left="0.72" right="0.35433070866141736" top="0.97" bottom="0.3937007874015748" header="0.47" footer="0"/>
  <pageSetup horizontalDpi="300" verticalDpi="300" orientation="landscape" paperSize="9" r:id="rId1"/>
  <headerFooter alignWithMargins="0">
    <oddHeader>&amp;L
&amp;"Arial,Fett"&amp;11Bilanz zum 31.12.2005&amp;"Arial,Standard"&amp;10
&amp;C&amp;"Arial,Fett"&amp;11Rheinisches Heilpädagogisches Heim Düren&amp;RAnlage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workbookViewId="0" topLeftCell="A42">
      <selection activeCell="B56" sqref="B56"/>
    </sheetView>
  </sheetViews>
  <sheetFormatPr defaultColWidth="11.421875" defaultRowHeight="12.75"/>
  <cols>
    <col min="1" max="1" width="3.28125" style="3" customWidth="1"/>
    <col min="2" max="2" width="32.140625" style="3" customWidth="1"/>
    <col min="3" max="16384" width="11.421875" style="3" customWidth="1"/>
  </cols>
  <sheetData>
    <row r="1" spans="3:6" ht="11.25">
      <c r="C1" s="37">
        <v>2005</v>
      </c>
      <c r="D1" s="37"/>
      <c r="E1" s="37">
        <v>2004</v>
      </c>
      <c r="F1" s="37"/>
    </row>
    <row r="2" spans="3:6" ht="11.25">
      <c r="C2" s="5" t="s">
        <v>6</v>
      </c>
      <c r="D2" s="5" t="s">
        <v>6</v>
      </c>
      <c r="E2" s="5" t="s">
        <v>6</v>
      </c>
      <c r="F2" s="5" t="s">
        <v>6</v>
      </c>
    </row>
    <row r="3" spans="1:5" ht="11.25">
      <c r="A3" s="3" t="s">
        <v>75</v>
      </c>
      <c r="C3" s="8">
        <v>16662847.52</v>
      </c>
      <c r="E3" s="8">
        <v>15851273.19</v>
      </c>
    </row>
    <row r="4" ht="7.5" customHeight="1"/>
    <row r="5" spans="1:6" ht="11.25">
      <c r="A5" s="3" t="s">
        <v>76</v>
      </c>
      <c r="B5" s="3" t="s">
        <v>77</v>
      </c>
      <c r="C5" s="40">
        <v>1125762.62</v>
      </c>
      <c r="D5" s="8">
        <f>C3+C5</f>
        <v>17788610.14</v>
      </c>
      <c r="E5" s="40">
        <v>1638307.13</v>
      </c>
      <c r="F5" s="8">
        <f>E3+E5</f>
        <v>17489580.32</v>
      </c>
    </row>
    <row r="6" ht="9" customHeight="1"/>
    <row r="7" spans="1:2" ht="11.25">
      <c r="A7" s="3" t="s">
        <v>78</v>
      </c>
      <c r="B7" s="3" t="s">
        <v>79</v>
      </c>
    </row>
    <row r="8" spans="2:5" ht="11.25">
      <c r="B8" s="3" t="s">
        <v>80</v>
      </c>
      <c r="C8" s="8">
        <v>10624652.18</v>
      </c>
      <c r="E8" s="8">
        <v>10641584.74</v>
      </c>
    </row>
    <row r="9" spans="2:6" ht="11.25">
      <c r="B9" s="3" t="s">
        <v>81</v>
      </c>
      <c r="C9" s="40">
        <v>3212763.53</v>
      </c>
      <c r="D9" s="8">
        <f>C8+C9</f>
        <v>13837415.709999999</v>
      </c>
      <c r="E9" s="40">
        <v>3114128.49</v>
      </c>
      <c r="F9" s="8">
        <f>E8+E9</f>
        <v>13755713.23</v>
      </c>
    </row>
    <row r="10" ht="11.25">
      <c r="B10" s="3" t="s">
        <v>82</v>
      </c>
    </row>
    <row r="11" ht="8.25" customHeight="1"/>
    <row r="12" spans="1:2" ht="11.25">
      <c r="A12" s="3" t="s">
        <v>83</v>
      </c>
      <c r="B12" s="3" t="s">
        <v>84</v>
      </c>
    </row>
    <row r="13" spans="2:5" ht="11.25">
      <c r="B13" s="3" t="s">
        <v>85</v>
      </c>
      <c r="C13" s="8">
        <v>565437.12</v>
      </c>
      <c r="E13" s="8">
        <v>559100.76</v>
      </c>
    </row>
    <row r="14" spans="2:5" ht="11.25">
      <c r="B14" s="3" t="s">
        <v>86</v>
      </c>
      <c r="C14" s="8">
        <v>402486.28</v>
      </c>
      <c r="E14" s="8">
        <v>292638.31</v>
      </c>
    </row>
    <row r="15" spans="2:6" ht="11.25">
      <c r="B15" s="3" t="s">
        <v>87</v>
      </c>
      <c r="C15" s="40">
        <v>945269.17</v>
      </c>
      <c r="D15" s="8">
        <f>C13+C14+C15</f>
        <v>1913192.57</v>
      </c>
      <c r="E15" s="40">
        <v>845582.3</v>
      </c>
      <c r="F15" s="8">
        <f>E13+E14+E15</f>
        <v>1697321.37</v>
      </c>
    </row>
    <row r="16" ht="8.25" customHeight="1">
      <c r="A16" s="22"/>
    </row>
    <row r="17" spans="1:5" ht="11.25">
      <c r="A17" s="22" t="s">
        <v>88</v>
      </c>
      <c r="B17" s="3" t="s">
        <v>89</v>
      </c>
      <c r="C17" s="8">
        <v>146305.14</v>
      </c>
      <c r="E17" s="8">
        <v>155252.31</v>
      </c>
    </row>
    <row r="18" spans="1:6" ht="6.75" customHeight="1">
      <c r="A18" s="22"/>
      <c r="D18" s="22"/>
      <c r="F18" s="22"/>
    </row>
    <row r="19" spans="1:6" ht="11.25">
      <c r="A19" s="22" t="s">
        <v>90</v>
      </c>
      <c r="B19" s="3" t="s">
        <v>91</v>
      </c>
      <c r="C19" s="8">
        <v>202323.31</v>
      </c>
      <c r="D19" s="22"/>
      <c r="E19" s="8">
        <v>176400.65</v>
      </c>
      <c r="F19" s="22"/>
    </row>
    <row r="20" spans="1:6" ht="11.25">
      <c r="A20" s="22"/>
      <c r="D20" s="22"/>
      <c r="F20" s="22"/>
    </row>
    <row r="21" spans="1:6" ht="11.25">
      <c r="A21" s="22" t="s">
        <v>176</v>
      </c>
      <c r="C21" s="40">
        <v>426788.6</v>
      </c>
      <c r="D21" s="8">
        <f>C17+C19+C21</f>
        <v>775417.05</v>
      </c>
      <c r="E21" s="40">
        <v>414252.67</v>
      </c>
      <c r="F21" s="8">
        <f>E17+E19+E21</f>
        <v>745905.6299999999</v>
      </c>
    </row>
    <row r="22" spans="1:6" ht="8.25" customHeight="1">
      <c r="A22" s="22"/>
      <c r="D22" s="22"/>
      <c r="F22" s="22"/>
    </row>
    <row r="23" spans="1:6" ht="11.25">
      <c r="A23" s="22"/>
      <c r="B23" s="23" t="s">
        <v>93</v>
      </c>
      <c r="D23" s="24">
        <f>D5-D9-D15-D21</f>
        <v>1262584.8100000015</v>
      </c>
      <c r="F23" s="24">
        <f>F5-F9-F15-F21</f>
        <v>1290640.0899999999</v>
      </c>
    </row>
    <row r="24" spans="1:6" ht="9.75" customHeight="1">
      <c r="A24" s="22"/>
      <c r="D24" s="22"/>
      <c r="F24" s="22"/>
    </row>
    <row r="25" spans="1:6" ht="11.25">
      <c r="A25" s="22" t="s">
        <v>94</v>
      </c>
      <c r="C25" s="8">
        <v>1057500.14</v>
      </c>
      <c r="D25" s="22"/>
      <c r="E25" s="8">
        <v>1044332.76</v>
      </c>
      <c r="F25" s="22"/>
    </row>
    <row r="26" spans="1:6" ht="11.25">
      <c r="A26" s="22"/>
      <c r="B26" s="3" t="s">
        <v>95</v>
      </c>
      <c r="D26" s="22"/>
      <c r="F26" s="22"/>
    </row>
    <row r="27" spans="1:6" ht="7.5" customHeight="1">
      <c r="A27" s="22"/>
      <c r="D27" s="22"/>
      <c r="F27" s="22"/>
    </row>
    <row r="28" spans="1:6" ht="11.25">
      <c r="A28" s="22" t="s">
        <v>96</v>
      </c>
      <c r="B28" s="3" t="s">
        <v>97</v>
      </c>
      <c r="C28" s="8">
        <v>573475.92</v>
      </c>
      <c r="D28" s="22"/>
      <c r="E28" s="8">
        <v>544787.09</v>
      </c>
      <c r="F28" s="22"/>
    </row>
    <row r="29" spans="1:6" ht="11.25">
      <c r="A29" s="22"/>
      <c r="B29" s="3" t="s">
        <v>98</v>
      </c>
      <c r="D29" s="22"/>
      <c r="F29" s="22"/>
    </row>
    <row r="30" spans="1:6" ht="9.75" customHeight="1">
      <c r="A30" s="22"/>
      <c r="D30" s="22"/>
      <c r="F30" s="22"/>
    </row>
    <row r="31" spans="1:6" ht="11.25">
      <c r="A31" s="22" t="s">
        <v>99</v>
      </c>
      <c r="B31" s="3" t="s">
        <v>100</v>
      </c>
      <c r="C31" s="27"/>
      <c r="D31" s="22"/>
      <c r="E31" s="27"/>
      <c r="F31" s="22"/>
    </row>
    <row r="32" spans="1:6" ht="11.25">
      <c r="A32" s="22"/>
      <c r="B32" s="3" t="s">
        <v>101</v>
      </c>
      <c r="D32" s="22"/>
      <c r="F32" s="22"/>
    </row>
    <row r="33" spans="1:6" ht="9" customHeight="1">
      <c r="A33" s="22"/>
      <c r="D33" s="22"/>
      <c r="F33" s="22"/>
    </row>
    <row r="34" spans="1:6" ht="11.25">
      <c r="A34" s="22" t="s">
        <v>102</v>
      </c>
      <c r="C34" s="40">
        <v>1057500.14</v>
      </c>
      <c r="D34" s="8">
        <f>C25+C28-C34</f>
        <v>573475.9200000002</v>
      </c>
      <c r="E34" s="40">
        <v>1044332.76</v>
      </c>
      <c r="F34" s="8">
        <f>E25+E28-E34</f>
        <v>544787.0900000001</v>
      </c>
    </row>
    <row r="35" spans="1:6" ht="11.25">
      <c r="A35" s="22"/>
      <c r="B35" s="3" t="s">
        <v>103</v>
      </c>
      <c r="D35" s="22"/>
      <c r="F35" s="22"/>
    </row>
    <row r="36" ht="9" customHeight="1">
      <c r="A36" s="22"/>
    </row>
    <row r="37" spans="1:2" ht="11.25">
      <c r="A37" s="22" t="s">
        <v>104</v>
      </c>
      <c r="B37" s="3" t="s">
        <v>105</v>
      </c>
    </row>
    <row r="38" spans="2:5" ht="11.25">
      <c r="B38" s="3" t="s">
        <v>106</v>
      </c>
      <c r="C38" s="8">
        <v>573475.92</v>
      </c>
      <c r="E38" s="8">
        <v>543290.82</v>
      </c>
    </row>
    <row r="39" ht="11.25">
      <c r="B39" s="3" t="s">
        <v>107</v>
      </c>
    </row>
    <row r="40" ht="11.25">
      <c r="B40" s="3" t="s">
        <v>108</v>
      </c>
    </row>
    <row r="41" ht="11.25">
      <c r="B41" s="3" t="s">
        <v>109</v>
      </c>
    </row>
    <row r="42" ht="8.25" customHeight="1"/>
    <row r="43" spans="1:5" ht="11.25">
      <c r="A43" s="22" t="s">
        <v>110</v>
      </c>
      <c r="C43" s="8">
        <v>435717.95</v>
      </c>
      <c r="E43" s="8">
        <v>351475.21</v>
      </c>
    </row>
    <row r="44" spans="1:2" ht="11.25">
      <c r="A44" s="22"/>
      <c r="B44" s="3" t="s">
        <v>111</v>
      </c>
    </row>
    <row r="45" ht="8.25" customHeight="1">
      <c r="A45" s="22"/>
    </row>
    <row r="46" spans="1:6" ht="11.25">
      <c r="A46" s="22" t="s">
        <v>112</v>
      </c>
      <c r="B46" s="3" t="s">
        <v>113</v>
      </c>
      <c r="C46" s="40">
        <v>990999.97</v>
      </c>
      <c r="D46" s="8">
        <f>C38+C43+C46</f>
        <v>2000193.84</v>
      </c>
      <c r="E46" s="40">
        <v>930911.67</v>
      </c>
      <c r="F46" s="8">
        <f>E38+E43+E46</f>
        <v>1825677.7000000002</v>
      </c>
    </row>
    <row r="47" ht="11.25">
      <c r="B47" s="3" t="s">
        <v>114</v>
      </c>
    </row>
    <row r="48" spans="3:5" ht="6" customHeight="1">
      <c r="C48" s="22"/>
      <c r="E48" s="22"/>
    </row>
    <row r="49" spans="1:6" ht="11.25">
      <c r="A49" s="23"/>
      <c r="B49" s="23" t="s">
        <v>93</v>
      </c>
      <c r="C49" s="48"/>
      <c r="D49" s="26">
        <f>D23+D34-D46</f>
        <v>-164133.10999999847</v>
      </c>
      <c r="E49" s="48"/>
      <c r="F49" s="26">
        <f>F23+F34-F46</f>
        <v>9749.479999999749</v>
      </c>
    </row>
    <row r="50" spans="3:5" ht="9" customHeight="1">
      <c r="C50" s="22"/>
      <c r="E50" s="22"/>
    </row>
    <row r="51" spans="1:6" ht="11.25">
      <c r="A51" s="3" t="s">
        <v>115</v>
      </c>
      <c r="B51" s="3" t="s">
        <v>116</v>
      </c>
      <c r="C51" s="49"/>
      <c r="D51" s="8">
        <v>181.71</v>
      </c>
      <c r="E51" s="49"/>
      <c r="F51" s="8"/>
    </row>
    <row r="52" spans="1:6" ht="12.75" customHeight="1">
      <c r="A52" s="22" t="s">
        <v>117</v>
      </c>
      <c r="B52" s="3" t="s">
        <v>118</v>
      </c>
      <c r="C52" s="25"/>
      <c r="D52" s="40">
        <v>15.5</v>
      </c>
      <c r="E52" s="25"/>
      <c r="F52" s="40">
        <v>10.36</v>
      </c>
    </row>
    <row r="53" spans="1:6" ht="17.25" customHeight="1">
      <c r="A53" s="41" t="s">
        <v>119</v>
      </c>
      <c r="B53" s="45" t="s">
        <v>120</v>
      </c>
      <c r="C53" s="41"/>
      <c r="D53" s="51">
        <f>D49+D51-D52</f>
        <v>-163966.89999999848</v>
      </c>
      <c r="E53" s="41"/>
      <c r="F53" s="51">
        <f>F49+F51-F52</f>
        <v>9739.119999999748</v>
      </c>
    </row>
    <row r="54" spans="1:6" ht="11.25">
      <c r="A54" s="22"/>
      <c r="C54" s="49"/>
      <c r="D54" s="8"/>
      <c r="E54" s="49"/>
      <c r="F54" s="8"/>
    </row>
    <row r="55" spans="1:5" ht="11.25">
      <c r="A55" s="22"/>
      <c r="C55" s="27"/>
      <c r="E55" s="27"/>
    </row>
    <row r="56" spans="1:6" ht="12" customHeight="1">
      <c r="A56" s="22"/>
      <c r="D56" s="11"/>
      <c r="F56" s="11"/>
    </row>
    <row r="57" ht="8.25" customHeight="1">
      <c r="A57" s="22"/>
    </row>
    <row r="58" spans="1:6" ht="16.5" customHeight="1">
      <c r="A58" s="22"/>
      <c r="B58" s="1"/>
      <c r="D58" s="28"/>
      <c r="F58" s="28"/>
    </row>
  </sheetData>
  <sheetProtection/>
  <printOptions/>
  <pageMargins left="0.71" right="0.72" top="1.33" bottom="1" header="0.54" footer="0.4921259845"/>
  <pageSetup horizontalDpi="300" verticalDpi="300" orientation="portrait" paperSize="9" scale="105" r:id="rId1"/>
  <headerFooter alignWithMargins="0">
    <oddHeader>&amp;L
&amp;"Arial,Fett"&amp;11Gewinn- und Verlustrechnung für die Zeit vom 01.01.2005 bis 31.12.2005&amp;"Arial,Standard"&amp;10
&amp;C&amp;"Arial,Fett"&amp;11Rheinisches Heilpädagogisches Heim Düren&amp;RAnlage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1">
      <selection activeCell="A1" sqref="A1:I43"/>
    </sheetView>
  </sheetViews>
  <sheetFormatPr defaultColWidth="11.421875" defaultRowHeight="12.75"/>
  <cols>
    <col min="1" max="1" width="1.8515625" style="3" customWidth="1"/>
    <col min="2" max="2" width="32.00390625" style="3" customWidth="1"/>
    <col min="3" max="4" width="10.57421875" style="3" customWidth="1"/>
    <col min="5" max="5" width="1.421875" style="3" customWidth="1"/>
    <col min="6" max="6" width="2.00390625" style="3" customWidth="1"/>
    <col min="7" max="7" width="35.57421875" style="3" customWidth="1"/>
    <col min="8" max="9" width="10.57421875" style="3" customWidth="1"/>
    <col min="10" max="16384" width="11.421875" style="3" customWidth="1"/>
  </cols>
  <sheetData>
    <row r="1" spans="1:9" ht="10.5" customHeight="1">
      <c r="A1" s="3" t="s">
        <v>0</v>
      </c>
      <c r="C1" s="5" t="s">
        <v>1</v>
      </c>
      <c r="D1" s="5" t="s">
        <v>1</v>
      </c>
      <c r="F1" s="3" t="s">
        <v>2</v>
      </c>
      <c r="H1" s="5" t="s">
        <v>3</v>
      </c>
      <c r="I1" s="5" t="s">
        <v>3</v>
      </c>
    </row>
    <row r="2" spans="3:9" ht="10.5" customHeight="1">
      <c r="C2" s="6">
        <v>38717</v>
      </c>
      <c r="D2" s="6">
        <v>38352</v>
      </c>
      <c r="E2" s="5"/>
      <c r="H2" s="6">
        <v>38717</v>
      </c>
      <c r="I2" s="6">
        <v>38352</v>
      </c>
    </row>
    <row r="3" spans="1:9" ht="10.5" customHeight="1">
      <c r="A3" s="3" t="s">
        <v>4</v>
      </c>
      <c r="B3" s="3" t="s">
        <v>5</v>
      </c>
      <c r="C3" s="5" t="s">
        <v>6</v>
      </c>
      <c r="D3" s="5" t="s">
        <v>6</v>
      </c>
      <c r="E3" s="6"/>
      <c r="F3" s="3" t="s">
        <v>7</v>
      </c>
      <c r="G3" s="3" t="s">
        <v>8</v>
      </c>
      <c r="H3" s="5" t="s">
        <v>6</v>
      </c>
      <c r="I3" s="5" t="s">
        <v>6</v>
      </c>
    </row>
    <row r="4" spans="1:9" ht="11.25" customHeight="1">
      <c r="A4" s="3" t="s">
        <v>9</v>
      </c>
      <c r="B4" s="3" t="s">
        <v>10</v>
      </c>
      <c r="C4" s="8">
        <v>81895.61</v>
      </c>
      <c r="D4" s="8">
        <v>92352.88</v>
      </c>
      <c r="E4" s="5"/>
      <c r="G4" s="3" t="s">
        <v>11</v>
      </c>
      <c r="H4" s="8">
        <v>5390256.78</v>
      </c>
      <c r="I4" s="8">
        <v>5889739.93</v>
      </c>
    </row>
    <row r="5" spans="3:9" ht="10.5" customHeight="1">
      <c r="C5" s="8"/>
      <c r="D5" s="8"/>
      <c r="G5" s="3" t="s">
        <v>12</v>
      </c>
      <c r="H5" s="8"/>
      <c r="I5" s="8"/>
    </row>
    <row r="6" spans="1:9" ht="10.5" customHeight="1">
      <c r="A6" s="3" t="s">
        <v>13</v>
      </c>
      <c r="B6" s="3" t="s">
        <v>14</v>
      </c>
      <c r="G6" s="3" t="s">
        <v>15</v>
      </c>
      <c r="H6" s="8">
        <v>131817.22</v>
      </c>
      <c r="I6" s="8">
        <v>76359.78</v>
      </c>
    </row>
    <row r="7" spans="2:9" ht="11.25" customHeight="1">
      <c r="B7" s="3" t="s">
        <v>16</v>
      </c>
      <c r="C7" s="8">
        <v>18587123.14</v>
      </c>
      <c r="D7" s="8">
        <v>19417482.3</v>
      </c>
      <c r="E7" s="8"/>
      <c r="G7" s="3" t="s">
        <v>17</v>
      </c>
      <c r="H7" s="8">
        <v>24377.63</v>
      </c>
      <c r="I7" s="8">
        <v>55457.44</v>
      </c>
    </row>
    <row r="8" spans="2:7" ht="11.25" customHeight="1">
      <c r="B8" s="3" t="s">
        <v>18</v>
      </c>
      <c r="G8" s="3" t="s">
        <v>20</v>
      </c>
    </row>
    <row r="9" spans="2:9" ht="12.75" customHeight="1">
      <c r="B9" s="3" t="s">
        <v>21</v>
      </c>
      <c r="H9" s="10">
        <f>SUM(H4:H8)</f>
        <v>5546451.63</v>
      </c>
      <c r="I9" s="10">
        <f>SUM(I4:I8)</f>
        <v>6021557.15</v>
      </c>
    </row>
    <row r="10" spans="2:7" ht="11.25" customHeight="1">
      <c r="B10" s="3" t="s">
        <v>22</v>
      </c>
      <c r="C10" s="8"/>
      <c r="D10" s="8"/>
      <c r="E10" s="8"/>
      <c r="F10" s="3" t="s">
        <v>4</v>
      </c>
      <c r="G10" s="3" t="s">
        <v>23</v>
      </c>
    </row>
    <row r="11" spans="2:7" ht="11.25" customHeight="1">
      <c r="B11" s="3" t="s">
        <v>24</v>
      </c>
      <c r="C11" s="8">
        <v>371639.73</v>
      </c>
      <c r="D11" s="8">
        <v>479228.17</v>
      </c>
      <c r="F11" s="3" t="s">
        <v>25</v>
      </c>
      <c r="G11" s="3" t="s">
        <v>26</v>
      </c>
    </row>
    <row r="12" spans="2:9" ht="11.25" customHeight="1">
      <c r="B12" s="3" t="s">
        <v>27</v>
      </c>
      <c r="C12" s="8">
        <v>21941.69</v>
      </c>
      <c r="D12" s="8">
        <v>45065.06</v>
      </c>
      <c r="E12" s="8"/>
      <c r="G12" s="3" t="s">
        <v>28</v>
      </c>
      <c r="H12" s="8">
        <v>6284583.98</v>
      </c>
      <c r="I12" s="8">
        <v>6086419.96</v>
      </c>
    </row>
    <row r="13" spans="2:7" ht="11.25" customHeight="1">
      <c r="B13" s="3" t="s">
        <v>29</v>
      </c>
      <c r="C13" s="8">
        <v>1821081.3</v>
      </c>
      <c r="D13" s="8">
        <v>1388717.1</v>
      </c>
      <c r="E13" s="8"/>
      <c r="G13" s="3" t="s">
        <v>30</v>
      </c>
    </row>
    <row r="14" spans="2:9" ht="11.25" customHeight="1">
      <c r="B14" s="3" t="s">
        <v>31</v>
      </c>
      <c r="C14" s="11"/>
      <c r="D14" s="11"/>
      <c r="E14" s="8"/>
      <c r="G14" s="3" t="s">
        <v>132</v>
      </c>
      <c r="H14" s="8">
        <v>18400.93</v>
      </c>
      <c r="I14" s="8">
        <v>26275.2</v>
      </c>
    </row>
    <row r="15" spans="3:9" ht="12.75" customHeight="1">
      <c r="C15" s="17">
        <f>SUM(C7:C13)</f>
        <v>20801785.860000003</v>
      </c>
      <c r="D15" s="17">
        <f>SUM(D7:D13)</f>
        <v>21330492.630000003</v>
      </c>
      <c r="E15" s="8"/>
      <c r="H15" s="8"/>
      <c r="I15" s="8"/>
    </row>
    <row r="16" spans="8:9" ht="12.75" customHeight="1">
      <c r="H16" s="10">
        <f>SUM(H12:H14)</f>
        <v>6302984.91</v>
      </c>
      <c r="I16" s="10">
        <f>SUM(I12:I14)</f>
        <v>6112695.16</v>
      </c>
    </row>
    <row r="17" spans="1:7" ht="10.5" customHeight="1">
      <c r="A17" s="3" t="s">
        <v>33</v>
      </c>
      <c r="B17" s="3" t="s">
        <v>34</v>
      </c>
      <c r="F17" s="3" t="s">
        <v>38</v>
      </c>
      <c r="G17" s="3" t="s">
        <v>36</v>
      </c>
    </row>
    <row r="18" spans="6:9" ht="10.5" customHeight="1">
      <c r="F18" s="3"/>
      <c r="G18" s="3" t="s">
        <v>37</v>
      </c>
      <c r="H18" s="8">
        <v>9190424.73</v>
      </c>
      <c r="I18" s="8">
        <v>9420395.46</v>
      </c>
    </row>
    <row r="19" spans="1:7" ht="10.5" customHeight="1">
      <c r="A19" s="3" t="s">
        <v>38</v>
      </c>
      <c r="B19" s="3" t="s">
        <v>39</v>
      </c>
      <c r="G19" s="3" t="s">
        <v>40</v>
      </c>
    </row>
    <row r="20" spans="1:9" ht="10.5" customHeight="1">
      <c r="A20" s="3" t="s">
        <v>9</v>
      </c>
      <c r="B20" s="3" t="s">
        <v>41</v>
      </c>
      <c r="G20" s="3" t="s">
        <v>42</v>
      </c>
      <c r="H20" s="8"/>
      <c r="I20" s="8"/>
    </row>
    <row r="21" spans="2:9" ht="12.75" customHeight="1">
      <c r="B21" s="3" t="s">
        <v>43</v>
      </c>
      <c r="C21" s="10">
        <v>0</v>
      </c>
      <c r="D21" s="10">
        <v>0</v>
      </c>
      <c r="G21" s="14" t="s">
        <v>44</v>
      </c>
      <c r="H21" s="8">
        <v>2953470.94</v>
      </c>
      <c r="I21" s="8">
        <v>2766773.74</v>
      </c>
    </row>
    <row r="22" spans="1:9" ht="12.75" customHeight="1">
      <c r="A22" s="3" t="s">
        <v>13</v>
      </c>
      <c r="B22" s="3" t="s">
        <v>45</v>
      </c>
      <c r="E22" s="8"/>
      <c r="H22" s="10">
        <f>H21+H20+H18</f>
        <v>12143895.67</v>
      </c>
      <c r="I22" s="10">
        <f>I21+I20+I18</f>
        <v>12187169.200000001</v>
      </c>
    </row>
    <row r="23" spans="2:7" ht="10.5" customHeight="1">
      <c r="B23" s="3" t="s">
        <v>133</v>
      </c>
      <c r="F23" s="3" t="s">
        <v>47</v>
      </c>
      <c r="G23" s="3" t="s">
        <v>48</v>
      </c>
    </row>
    <row r="24" spans="2:9" ht="11.25" customHeight="1">
      <c r="B24" s="3" t="s">
        <v>49</v>
      </c>
      <c r="C24" s="8">
        <v>4012836.8</v>
      </c>
      <c r="D24" s="8">
        <v>2015343.32</v>
      </c>
      <c r="F24" s="3" t="s">
        <v>134</v>
      </c>
      <c r="G24" s="3" t="s">
        <v>135</v>
      </c>
      <c r="H24" s="8">
        <v>226882.62</v>
      </c>
      <c r="I24" s="8">
        <v>143166.76</v>
      </c>
    </row>
    <row r="25" spans="2:6" ht="11.25" customHeight="1">
      <c r="B25" s="3" t="s">
        <v>51</v>
      </c>
      <c r="F25" s="3" t="s">
        <v>136</v>
      </c>
    </row>
    <row r="26" spans="2:7" ht="10.5" customHeight="1">
      <c r="B26" s="3" t="s">
        <v>53</v>
      </c>
      <c r="G26" s="3" t="s">
        <v>180</v>
      </c>
    </row>
    <row r="27" spans="2:9" ht="11.25" customHeight="1">
      <c r="B27" s="3" t="s">
        <v>55</v>
      </c>
      <c r="E27" s="8"/>
      <c r="F27" s="3" t="s">
        <v>138</v>
      </c>
      <c r="G27" s="3" t="s">
        <v>139</v>
      </c>
      <c r="H27" s="8">
        <v>804310.06</v>
      </c>
      <c r="I27" s="8">
        <v>625325.93</v>
      </c>
    </row>
    <row r="28" spans="2:7" ht="11.25" customHeight="1">
      <c r="B28" s="3" t="s">
        <v>57</v>
      </c>
      <c r="C28" s="8">
        <v>669539.91</v>
      </c>
      <c r="D28" s="8">
        <v>2115664.2</v>
      </c>
      <c r="G28" s="3" t="s">
        <v>140</v>
      </c>
    </row>
    <row r="29" spans="2:7" ht="11.25" customHeight="1">
      <c r="B29" s="3" t="s">
        <v>141</v>
      </c>
      <c r="G29" s="33" t="s">
        <v>142</v>
      </c>
    </row>
    <row r="30" spans="2:7" ht="11.25" customHeight="1">
      <c r="B30" s="3" t="s">
        <v>61</v>
      </c>
      <c r="C30" s="8">
        <v>23293.35</v>
      </c>
      <c r="D30" s="8">
        <v>48943.02</v>
      </c>
      <c r="E30" s="8"/>
      <c r="G30" s="3" t="s">
        <v>181</v>
      </c>
    </row>
    <row r="31" spans="2:9" ht="10.5" customHeight="1">
      <c r="B31" s="3" t="s">
        <v>53</v>
      </c>
      <c r="F31" s="3" t="s">
        <v>144</v>
      </c>
      <c r="G31" s="3" t="s">
        <v>145</v>
      </c>
      <c r="H31" s="8">
        <v>447816.86</v>
      </c>
      <c r="I31" s="8">
        <v>321787.29</v>
      </c>
    </row>
    <row r="32" spans="2:7" ht="11.25" customHeight="1">
      <c r="B32" s="3" t="s">
        <v>55</v>
      </c>
      <c r="G32" s="3" t="s">
        <v>146</v>
      </c>
    </row>
    <row r="33" spans="3:7" ht="12.75" customHeight="1">
      <c r="C33" s="10">
        <f>SUM(C24:C30)</f>
        <v>4705670.06</v>
      </c>
      <c r="D33" s="10">
        <f>SUM(D24:D30)</f>
        <v>4179950.5400000005</v>
      </c>
      <c r="E33" s="8"/>
      <c r="G33" s="3" t="s">
        <v>182</v>
      </c>
    </row>
    <row r="34" spans="6:9" ht="10.5" customHeight="1">
      <c r="F34" s="3" t="s">
        <v>78</v>
      </c>
      <c r="G34" s="3" t="s">
        <v>148</v>
      </c>
      <c r="H34" s="8">
        <v>260957.91</v>
      </c>
      <c r="I34" s="8">
        <v>284978.95</v>
      </c>
    </row>
    <row r="35" spans="1:7" ht="11.25" customHeight="1">
      <c r="A35" s="3" t="s">
        <v>67</v>
      </c>
      <c r="B35" s="3" t="s">
        <v>68</v>
      </c>
      <c r="C35" s="15">
        <v>135689.35</v>
      </c>
      <c r="D35" s="15">
        <v>82221.36</v>
      </c>
      <c r="G35" s="33" t="s">
        <v>149</v>
      </c>
    </row>
    <row r="36" ht="11.25" customHeight="1">
      <c r="G36" s="3" t="s">
        <v>183</v>
      </c>
    </row>
    <row r="37" spans="1:9" ht="12.75" customHeight="1">
      <c r="A37" s="3" t="s">
        <v>71</v>
      </c>
      <c r="B37" s="3" t="s">
        <v>72</v>
      </c>
      <c r="C37" s="15">
        <v>8258.78</v>
      </c>
      <c r="D37" s="15">
        <v>11663.03</v>
      </c>
      <c r="H37" s="10">
        <f>SUM(H24:H34)</f>
        <v>1739967.45</v>
      </c>
      <c r="I37" s="10">
        <f>SUM(I24:I34)</f>
        <v>1375258.93</v>
      </c>
    </row>
    <row r="38" spans="1:9" ht="12.75" customHeight="1">
      <c r="A38" s="3" t="s">
        <v>151</v>
      </c>
      <c r="B38" s="3" t="s">
        <v>152</v>
      </c>
      <c r="C38" s="11"/>
      <c r="D38" s="11"/>
      <c r="F38" s="3" t="s">
        <v>74</v>
      </c>
      <c r="G38" s="3" t="s">
        <v>72</v>
      </c>
      <c r="H38" s="17">
        <v>0</v>
      </c>
      <c r="I38" s="17">
        <v>0</v>
      </c>
    </row>
    <row r="39" spans="3:9" ht="12.75" customHeight="1">
      <c r="C39" s="18">
        <f>C4+C15+C21+C33+C35+C37</f>
        <v>25733299.660000004</v>
      </c>
      <c r="D39" s="18">
        <f>D4+D15+D21+D33+D35+D37</f>
        <v>25696680.44</v>
      </c>
      <c r="E39" s="8"/>
      <c r="H39" s="18">
        <f>H38+H37+H22+H16+H9</f>
        <v>25733299.66</v>
      </c>
      <c r="I39" s="18">
        <f>I38+I37+I22+I16+I9</f>
        <v>25696680.439999998</v>
      </c>
    </row>
    <row r="40" spans="3:9" ht="9" customHeight="1">
      <c r="C40" s="18"/>
      <c r="D40" s="18"/>
      <c r="E40" s="8"/>
      <c r="H40" s="18"/>
      <c r="I40" s="18"/>
    </row>
    <row r="41" spans="2:7" ht="11.25">
      <c r="B41" s="36" t="s">
        <v>159</v>
      </c>
      <c r="E41" s="32" t="s">
        <v>127</v>
      </c>
      <c r="F41" s="32"/>
      <c r="G41" s="32"/>
    </row>
    <row r="42" spans="2:7" ht="11.25">
      <c r="B42" s="36"/>
      <c r="C42" s="39" t="s">
        <v>162</v>
      </c>
      <c r="D42" s="39"/>
      <c r="G42" s="5" t="s">
        <v>163</v>
      </c>
    </row>
    <row r="43" spans="3:7" ht="11.25">
      <c r="C43" s="39" t="s">
        <v>164</v>
      </c>
      <c r="D43" s="39"/>
      <c r="G43" s="5" t="s">
        <v>165</v>
      </c>
    </row>
  </sheetData>
  <mergeCells count="2">
    <mergeCell ref="C42:D42"/>
    <mergeCell ref="C43:D43"/>
  </mergeCells>
  <printOptions/>
  <pageMargins left="0.69" right="0.64" top="0.93" bottom="0.3937007874015748" header="0.46" footer="0"/>
  <pageSetup fitToHeight="1" fitToWidth="1" horizontalDpi="300" verticalDpi="300" orientation="landscape" paperSize="9" r:id="rId1"/>
  <headerFooter alignWithMargins="0">
    <oddHeader>&amp;L
&amp;"Arial,Fett"&amp;11Bilanz zum 31.12.2005&amp;C&amp;"Arial,Fett"&amp;11Rheinisches Heilpädagogisches Heim Langenfeld&amp;RAnlage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B57" sqref="B57"/>
    </sheetView>
  </sheetViews>
  <sheetFormatPr defaultColWidth="11.421875" defaultRowHeight="12.75"/>
  <cols>
    <col min="1" max="1" width="3.28125" style="3" customWidth="1"/>
    <col min="2" max="2" width="32.57421875" style="3" customWidth="1"/>
    <col min="3" max="16384" width="11.421875" style="3" customWidth="1"/>
  </cols>
  <sheetData>
    <row r="1" spans="3:6" ht="11.25">
      <c r="C1" s="37">
        <v>2005</v>
      </c>
      <c r="D1" s="37"/>
      <c r="E1" s="37">
        <v>2004</v>
      </c>
      <c r="F1" s="37"/>
    </row>
    <row r="2" spans="3:6" ht="11.25">
      <c r="C2" s="5" t="s">
        <v>6</v>
      </c>
      <c r="D2" s="5" t="s">
        <v>6</v>
      </c>
      <c r="E2" s="5" t="s">
        <v>6</v>
      </c>
      <c r="F2" s="5" t="s">
        <v>6</v>
      </c>
    </row>
    <row r="3" spans="1:5" ht="11.25">
      <c r="A3" s="3" t="s">
        <v>134</v>
      </c>
      <c r="B3" s="3" t="s">
        <v>154</v>
      </c>
      <c r="C3" s="8">
        <v>20164317.63</v>
      </c>
      <c r="E3" s="8">
        <v>20039783.58</v>
      </c>
    </row>
    <row r="4" spans="3:5" ht="6.75" customHeight="1">
      <c r="C4" s="8"/>
      <c r="E4" s="8"/>
    </row>
    <row r="5" spans="1:6" ht="11.25">
      <c r="A5" s="3" t="s">
        <v>76</v>
      </c>
      <c r="B5" s="3" t="s">
        <v>77</v>
      </c>
      <c r="C5" s="40">
        <v>1230212.96</v>
      </c>
      <c r="D5" s="8">
        <f>C3+C5</f>
        <v>21394530.59</v>
      </c>
      <c r="E5" s="40">
        <v>1039540.79</v>
      </c>
      <c r="F5" s="8">
        <f>E3+E5</f>
        <v>21079324.369999997</v>
      </c>
    </row>
    <row r="6" spans="3:5" ht="6" customHeight="1">
      <c r="C6" s="8"/>
      <c r="E6" s="8"/>
    </row>
    <row r="7" spans="1:2" ht="11.25">
      <c r="A7" s="3" t="s">
        <v>78</v>
      </c>
      <c r="B7" s="3" t="s">
        <v>79</v>
      </c>
    </row>
    <row r="8" spans="2:5" ht="11.25">
      <c r="B8" s="3" t="s">
        <v>80</v>
      </c>
      <c r="C8" s="8">
        <v>11527882.34</v>
      </c>
      <c r="E8" s="8">
        <v>11337254.47</v>
      </c>
    </row>
    <row r="9" spans="2:6" ht="11.25">
      <c r="B9" s="3" t="s">
        <v>81</v>
      </c>
      <c r="C9" s="40">
        <v>3430251.41</v>
      </c>
      <c r="D9" s="8">
        <f>C8+C9</f>
        <v>14958133.75</v>
      </c>
      <c r="E9" s="40">
        <v>3259143.61</v>
      </c>
      <c r="F9" s="8">
        <f>E8+E9</f>
        <v>14596398.08</v>
      </c>
    </row>
    <row r="10" ht="11.25">
      <c r="B10" s="3" t="s">
        <v>82</v>
      </c>
    </row>
    <row r="11" ht="6" customHeight="1"/>
    <row r="12" spans="1:5" ht="11.25">
      <c r="A12" s="3" t="s">
        <v>83</v>
      </c>
      <c r="B12" s="3" t="s">
        <v>84</v>
      </c>
      <c r="C12" s="8"/>
      <c r="E12" s="8"/>
    </row>
    <row r="13" spans="2:5" ht="11.25">
      <c r="B13" s="3" t="s">
        <v>85</v>
      </c>
      <c r="C13" s="8">
        <v>787402.36</v>
      </c>
      <c r="E13" s="8">
        <v>775248.55</v>
      </c>
    </row>
    <row r="14" spans="2:5" ht="11.25">
      <c r="B14" s="3" t="s">
        <v>155</v>
      </c>
      <c r="C14" s="8">
        <v>402768.07</v>
      </c>
      <c r="E14" s="8">
        <v>374743.5</v>
      </c>
    </row>
    <row r="15" spans="2:6" ht="11.25">
      <c r="B15" s="3" t="s">
        <v>87</v>
      </c>
      <c r="C15" s="40">
        <v>1387365.8</v>
      </c>
      <c r="D15" s="8">
        <f>C13+C14+C15</f>
        <v>2577536.23</v>
      </c>
      <c r="E15" s="40">
        <v>1531872.6</v>
      </c>
      <c r="F15" s="8">
        <f>E13+E14+E15</f>
        <v>2681864.6500000004</v>
      </c>
    </row>
    <row r="16" ht="6" customHeight="1">
      <c r="A16" s="22"/>
    </row>
    <row r="17" spans="1:5" ht="11.25">
      <c r="A17" s="22" t="s">
        <v>88</v>
      </c>
      <c r="B17" s="3" t="s">
        <v>89</v>
      </c>
      <c r="C17" s="8">
        <v>206513.57</v>
      </c>
      <c r="E17" s="8">
        <v>190537.8</v>
      </c>
    </row>
    <row r="18" spans="1:6" ht="9" customHeight="1">
      <c r="A18" s="22"/>
      <c r="D18" s="22"/>
      <c r="F18" s="22"/>
    </row>
    <row r="19" spans="1:6" ht="11.25">
      <c r="A19" s="22" t="s">
        <v>90</v>
      </c>
      <c r="B19" s="3" t="s">
        <v>91</v>
      </c>
      <c r="C19" s="8">
        <v>210412.64</v>
      </c>
      <c r="D19" s="22"/>
      <c r="E19" s="8">
        <v>217797.96</v>
      </c>
      <c r="F19" s="22"/>
    </row>
    <row r="20" spans="1:6" ht="9.75" customHeight="1">
      <c r="A20" s="22"/>
      <c r="C20" s="8"/>
      <c r="D20" s="22"/>
      <c r="E20" s="8"/>
      <c r="F20" s="22"/>
    </row>
    <row r="21" spans="1:6" ht="11.25">
      <c r="A21" s="22" t="s">
        <v>156</v>
      </c>
      <c r="B21" s="22" t="s">
        <v>157</v>
      </c>
      <c r="C21" s="40">
        <v>896615.98</v>
      </c>
      <c r="D21" s="8">
        <f>C17+C19+C21</f>
        <v>1313542.19</v>
      </c>
      <c r="E21" s="40">
        <v>857474.17</v>
      </c>
      <c r="F21" s="8">
        <f>E17+E19+E21</f>
        <v>1265809.9300000002</v>
      </c>
    </row>
    <row r="22" spans="1:6" ht="9" customHeight="1">
      <c r="A22" s="22"/>
      <c r="C22" s="8"/>
      <c r="D22" s="22"/>
      <c r="E22" s="8"/>
      <c r="F22" s="22"/>
    </row>
    <row r="23" spans="1:6" ht="11.25">
      <c r="A23" s="22"/>
      <c r="B23" s="23" t="s">
        <v>93</v>
      </c>
      <c r="C23" s="52"/>
      <c r="D23" s="24">
        <f>D5-D9-D15-D21</f>
        <v>2545318.42</v>
      </c>
      <c r="E23" s="52"/>
      <c r="F23" s="24">
        <f>F5-F9-F15-F21</f>
        <v>2535251.7099999967</v>
      </c>
    </row>
    <row r="24" spans="1:6" ht="9" customHeight="1">
      <c r="A24" s="22"/>
      <c r="C24" s="8"/>
      <c r="D24" s="22"/>
      <c r="E24" s="8"/>
      <c r="F24" s="22"/>
    </row>
    <row r="25" spans="1:6" ht="11.25">
      <c r="A25" s="22" t="s">
        <v>94</v>
      </c>
      <c r="C25" s="8">
        <v>1434344.19</v>
      </c>
      <c r="D25" s="22"/>
      <c r="E25" s="8">
        <v>1451317.91</v>
      </c>
      <c r="F25" s="22"/>
    </row>
    <row r="26" spans="1:6" ht="11.25">
      <c r="A26" s="22"/>
      <c r="B26" s="3" t="s">
        <v>95</v>
      </c>
      <c r="D26" s="22"/>
      <c r="F26" s="22"/>
    </row>
    <row r="27" spans="1:6" ht="7.5" customHeight="1">
      <c r="A27" s="22"/>
      <c r="D27" s="22"/>
      <c r="F27" s="22"/>
    </row>
    <row r="28" spans="1:6" ht="11.25">
      <c r="A28" s="22" t="s">
        <v>96</v>
      </c>
      <c r="B28" s="3" t="s">
        <v>97</v>
      </c>
      <c r="C28" s="8">
        <v>575299.58</v>
      </c>
      <c r="D28" s="22"/>
      <c r="E28" s="8">
        <v>621619.53</v>
      </c>
      <c r="F28" s="22"/>
    </row>
    <row r="29" spans="1:6" ht="11.25">
      <c r="A29" s="22"/>
      <c r="B29" s="3" t="s">
        <v>98</v>
      </c>
      <c r="D29" s="22"/>
      <c r="F29" s="22"/>
    </row>
    <row r="30" spans="1:6" ht="11.25" customHeight="1">
      <c r="A30" s="22"/>
      <c r="D30" s="22"/>
      <c r="F30" s="22"/>
    </row>
    <row r="31" spans="1:6" ht="11.25">
      <c r="A31" s="22" t="s">
        <v>99</v>
      </c>
      <c r="B31" s="3" t="s">
        <v>100</v>
      </c>
      <c r="D31" s="22"/>
      <c r="F31" s="22"/>
    </row>
    <row r="32" spans="1:6" ht="11.25">
      <c r="A32" s="22"/>
      <c r="B32" s="3" t="s">
        <v>101</v>
      </c>
      <c r="D32" s="22"/>
      <c r="F32" s="22"/>
    </row>
    <row r="33" spans="1:6" ht="10.5" customHeight="1">
      <c r="A33" s="22"/>
      <c r="D33" s="22"/>
      <c r="F33" s="22"/>
    </row>
    <row r="34" spans="1:6" ht="11.25">
      <c r="A34" s="22" t="s">
        <v>184</v>
      </c>
      <c r="B34" s="22" t="s">
        <v>185</v>
      </c>
      <c r="C34" s="40">
        <v>1434457.87</v>
      </c>
      <c r="D34" s="8">
        <f>C25+C28+C31-C34</f>
        <v>575185.8999999999</v>
      </c>
      <c r="E34" s="40">
        <v>1451317.91</v>
      </c>
      <c r="F34" s="8">
        <f>E25+E28+E31-E34</f>
        <v>621619.53</v>
      </c>
    </row>
    <row r="35" spans="1:6" ht="11.25">
      <c r="A35" s="22"/>
      <c r="B35" s="3" t="s">
        <v>103</v>
      </c>
      <c r="D35" s="22"/>
      <c r="F35" s="22"/>
    </row>
    <row r="36" ht="11.25" customHeight="1">
      <c r="A36" s="22"/>
    </row>
    <row r="37" spans="1:2" ht="11.25">
      <c r="A37" s="22" t="s">
        <v>104</v>
      </c>
      <c r="B37" s="3" t="s">
        <v>105</v>
      </c>
    </row>
    <row r="38" spans="2:5" ht="11.25">
      <c r="B38" s="3" t="s">
        <v>106</v>
      </c>
      <c r="C38" s="8">
        <v>563838.61</v>
      </c>
      <c r="E38" s="8">
        <v>616818.83</v>
      </c>
    </row>
    <row r="39" ht="11.25">
      <c r="B39" s="3" t="s">
        <v>107</v>
      </c>
    </row>
    <row r="40" spans="2:6" ht="11.25">
      <c r="B40" s="3" t="s">
        <v>108</v>
      </c>
      <c r="C40" s="50"/>
      <c r="D40" s="8">
        <f>C38+C40</f>
        <v>563838.61</v>
      </c>
      <c r="E40" s="50"/>
      <c r="F40" s="8">
        <f>E38+E40</f>
        <v>616818.83</v>
      </c>
    </row>
    <row r="41" ht="11.25">
      <c r="B41" s="3" t="s">
        <v>109</v>
      </c>
    </row>
    <row r="42" ht="11.25" customHeight="1"/>
    <row r="43" spans="1:5" ht="11.25">
      <c r="A43" s="22" t="s">
        <v>186</v>
      </c>
      <c r="B43" s="22" t="s">
        <v>187</v>
      </c>
      <c r="C43" s="8">
        <v>1068888.66</v>
      </c>
      <c r="E43" s="8">
        <v>763414.14</v>
      </c>
    </row>
    <row r="44" spans="1:2" ht="11.25">
      <c r="A44" s="22"/>
      <c r="B44" s="3" t="s">
        <v>111</v>
      </c>
    </row>
    <row r="45" ht="10.5" customHeight="1">
      <c r="A45" s="22"/>
    </row>
    <row r="46" spans="1:6" ht="11.25">
      <c r="A46" s="22" t="s">
        <v>112</v>
      </c>
      <c r="B46" s="3" t="s">
        <v>113</v>
      </c>
      <c r="C46" s="40">
        <v>1463713.93</v>
      </c>
      <c r="D46" s="8">
        <f>C43+C46</f>
        <v>2532602.59</v>
      </c>
      <c r="E46" s="40">
        <v>1721574.65</v>
      </c>
      <c r="F46" s="8">
        <f>E43+E46</f>
        <v>2484988.79</v>
      </c>
    </row>
    <row r="47" ht="11.25">
      <c r="B47" s="3" t="s">
        <v>114</v>
      </c>
    </row>
    <row r="48" spans="3:5" ht="3.75" customHeight="1">
      <c r="C48" s="22"/>
      <c r="E48" s="22"/>
    </row>
    <row r="49" spans="1:6" ht="11.25">
      <c r="A49" s="23"/>
      <c r="B49" s="23" t="s">
        <v>93</v>
      </c>
      <c r="C49" s="48"/>
      <c r="D49" s="26">
        <f>D23+D34-D40-D46</f>
        <v>24063.12000000011</v>
      </c>
      <c r="E49" s="48"/>
      <c r="F49" s="26">
        <f>F23+F34-F40-F46</f>
        <v>55063.61999999639</v>
      </c>
    </row>
    <row r="50" spans="3:5" ht="10.5" customHeight="1">
      <c r="C50" s="22"/>
      <c r="E50" s="22"/>
    </row>
    <row r="51" spans="1:6" ht="11.25">
      <c r="A51" s="3" t="s">
        <v>115</v>
      </c>
      <c r="B51" s="3" t="s">
        <v>116</v>
      </c>
      <c r="C51" s="22"/>
      <c r="D51" s="3">
        <v>314.51</v>
      </c>
      <c r="E51" s="22"/>
      <c r="F51" s="3">
        <v>393.82</v>
      </c>
    </row>
    <row r="52" spans="1:5" ht="11.25">
      <c r="A52" s="22" t="s">
        <v>117</v>
      </c>
      <c r="B52" s="3" t="s">
        <v>118</v>
      </c>
      <c r="C52" s="22"/>
      <c r="E52" s="22"/>
    </row>
    <row r="53" spans="1:6" ht="11.25">
      <c r="A53" s="22" t="s">
        <v>119</v>
      </c>
      <c r="B53" s="1" t="s">
        <v>120</v>
      </c>
      <c r="C53" s="22"/>
      <c r="D53" s="26">
        <f>D49+D51</f>
        <v>24377.63000000011</v>
      </c>
      <c r="E53" s="22"/>
      <c r="F53" s="26">
        <f>F49+F51</f>
        <v>55457.439999996386</v>
      </c>
    </row>
    <row r="54" spans="1:6" ht="11.25">
      <c r="A54" s="22" t="s">
        <v>121</v>
      </c>
      <c r="B54" s="3" t="s">
        <v>122</v>
      </c>
      <c r="C54" s="22"/>
      <c r="D54" s="8">
        <v>131817.22</v>
      </c>
      <c r="E54" s="22"/>
      <c r="F54" s="8">
        <v>76359.78</v>
      </c>
    </row>
    <row r="55" spans="1:2" ht="11.25">
      <c r="A55" s="22" t="s">
        <v>123</v>
      </c>
      <c r="B55" s="3" t="s">
        <v>124</v>
      </c>
    </row>
    <row r="56" spans="1:6" ht="11.25">
      <c r="A56" s="22" t="s">
        <v>125</v>
      </c>
      <c r="B56" s="3" t="s">
        <v>167</v>
      </c>
      <c r="D56" s="50"/>
      <c r="F56" s="50"/>
    </row>
    <row r="57" ht="8.25" customHeight="1">
      <c r="A57" s="22"/>
    </row>
    <row r="58" spans="1:6" ht="16.5" customHeight="1">
      <c r="A58" s="41" t="s">
        <v>126</v>
      </c>
      <c r="B58" s="45" t="s">
        <v>158</v>
      </c>
      <c r="C58" s="34"/>
      <c r="D58" s="43">
        <f>D53+D54+D55</f>
        <v>156194.85000000012</v>
      </c>
      <c r="E58" s="34"/>
      <c r="F58" s="43">
        <f>F53+F54+F55</f>
        <v>131817.2199999964</v>
      </c>
    </row>
  </sheetData>
  <printOptions/>
  <pageMargins left="0.73" right="0.72" top="1.23" bottom="1" header="0.4921259845" footer="0.4921259845"/>
  <pageSetup horizontalDpi="300" verticalDpi="300" orientation="portrait" paperSize="9" scale="105" r:id="rId1"/>
  <headerFooter alignWithMargins="0">
    <oddHeader>&amp;L
&amp;"Arial,Fett"&amp;11Gewinn- und Verlustrechnung für die Zeit vom 01.01.2005 bis 31.12.2005&amp;C&amp;"Arial,Fett"&amp;11Rheinisches Heilpädagogisches Heim Langenfeld&amp;RAnlage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38">
      <selection activeCell="A1" sqref="A1:I43"/>
    </sheetView>
  </sheetViews>
  <sheetFormatPr defaultColWidth="11.421875" defaultRowHeight="12.75"/>
  <cols>
    <col min="1" max="1" width="2.421875" style="3" customWidth="1"/>
    <col min="2" max="2" width="31.421875" style="3" customWidth="1"/>
    <col min="3" max="4" width="10.57421875" style="3" customWidth="1"/>
    <col min="5" max="5" width="0.85546875" style="3" customWidth="1"/>
    <col min="6" max="6" width="2.00390625" style="3" customWidth="1"/>
    <col min="7" max="7" width="34.57421875" style="3" customWidth="1"/>
    <col min="8" max="9" width="10.57421875" style="3" customWidth="1"/>
    <col min="10" max="16384" width="11.421875" style="3" customWidth="1"/>
  </cols>
  <sheetData>
    <row r="1" spans="1:9" ht="10.5" customHeight="1">
      <c r="A1" s="3" t="s">
        <v>0</v>
      </c>
      <c r="C1" s="5" t="s">
        <v>1</v>
      </c>
      <c r="D1" s="5" t="s">
        <v>1</v>
      </c>
      <c r="F1" s="3" t="s">
        <v>2</v>
      </c>
      <c r="H1" s="5" t="s">
        <v>3</v>
      </c>
      <c r="I1" s="5" t="s">
        <v>3</v>
      </c>
    </row>
    <row r="2" spans="3:9" ht="10.5" customHeight="1">
      <c r="C2" s="6">
        <v>38717</v>
      </c>
      <c r="D2" s="6">
        <v>38352</v>
      </c>
      <c r="E2" s="5"/>
      <c r="H2" s="6">
        <v>38717</v>
      </c>
      <c r="I2" s="6">
        <v>38352</v>
      </c>
    </row>
    <row r="3" spans="1:9" ht="10.5" customHeight="1">
      <c r="A3" s="3" t="s">
        <v>4</v>
      </c>
      <c r="B3" s="3" t="s">
        <v>5</v>
      </c>
      <c r="C3" s="5" t="s">
        <v>6</v>
      </c>
      <c r="D3" s="5" t="s">
        <v>6</v>
      </c>
      <c r="E3" s="6"/>
      <c r="F3" s="3" t="s">
        <v>7</v>
      </c>
      <c r="G3" s="3" t="s">
        <v>8</v>
      </c>
      <c r="H3" s="5" t="s">
        <v>6</v>
      </c>
      <c r="I3" s="5" t="s">
        <v>6</v>
      </c>
    </row>
    <row r="4" spans="1:9" ht="11.25" customHeight="1">
      <c r="A4" s="3" t="s">
        <v>9</v>
      </c>
      <c r="B4" s="3" t="s">
        <v>10</v>
      </c>
      <c r="C4" s="8">
        <v>56331.16</v>
      </c>
      <c r="D4" s="8">
        <v>56331.16</v>
      </c>
      <c r="E4" s="5"/>
      <c r="G4" s="3" t="s">
        <v>11</v>
      </c>
      <c r="H4" s="8">
        <v>3407276.69</v>
      </c>
      <c r="I4" s="8">
        <v>3356454.89</v>
      </c>
    </row>
    <row r="5" spans="3:9" ht="11.25" customHeight="1">
      <c r="C5" s="8"/>
      <c r="D5" s="8"/>
      <c r="G5" s="3" t="s">
        <v>188</v>
      </c>
      <c r="H5" s="8">
        <v>71203.29</v>
      </c>
      <c r="I5" s="8">
        <v>138196.13</v>
      </c>
    </row>
    <row r="6" spans="1:9" ht="11.25" customHeight="1">
      <c r="A6" s="3" t="s">
        <v>13</v>
      </c>
      <c r="B6" s="3" t="s">
        <v>14</v>
      </c>
      <c r="G6" s="3" t="s">
        <v>189</v>
      </c>
      <c r="H6" s="8">
        <v>125193.56</v>
      </c>
      <c r="I6" s="8">
        <v>57667.16</v>
      </c>
    </row>
    <row r="7" spans="2:9" ht="11.25" customHeight="1">
      <c r="B7" s="3" t="s">
        <v>16</v>
      </c>
      <c r="C7" s="8">
        <v>10562235.94</v>
      </c>
      <c r="D7" s="8">
        <v>10684099.32</v>
      </c>
      <c r="E7" s="8"/>
      <c r="G7" s="3" t="s">
        <v>190</v>
      </c>
      <c r="H7" s="8"/>
      <c r="I7" s="8"/>
    </row>
    <row r="8" spans="2:9" ht="10.5" customHeight="1">
      <c r="B8" s="3" t="s">
        <v>18</v>
      </c>
      <c r="G8" s="3" t="s">
        <v>191</v>
      </c>
      <c r="H8" s="8"/>
      <c r="I8" s="8"/>
    </row>
    <row r="9" spans="2:9" ht="12.75" customHeight="1">
      <c r="B9" s="3" t="s">
        <v>21</v>
      </c>
      <c r="H9" s="10">
        <f>SUM(H4:H8)</f>
        <v>3603673.54</v>
      </c>
      <c r="I9" s="10">
        <f>SUM(I4:I8)</f>
        <v>3552318.18</v>
      </c>
    </row>
    <row r="10" spans="2:7" ht="11.25" customHeight="1">
      <c r="B10" s="3" t="s">
        <v>22</v>
      </c>
      <c r="C10" s="8"/>
      <c r="D10" s="8"/>
      <c r="E10" s="8"/>
      <c r="F10" s="3" t="s">
        <v>4</v>
      </c>
      <c r="G10" s="3" t="s">
        <v>23</v>
      </c>
    </row>
    <row r="11" spans="2:7" ht="11.25" customHeight="1">
      <c r="B11" s="3" t="s">
        <v>24</v>
      </c>
      <c r="C11" s="8">
        <v>489368.45</v>
      </c>
      <c r="D11" s="8">
        <v>496093.06</v>
      </c>
      <c r="F11" s="3" t="s">
        <v>25</v>
      </c>
      <c r="G11" s="3" t="s">
        <v>26</v>
      </c>
    </row>
    <row r="12" spans="2:9" ht="11.25" customHeight="1">
      <c r="B12" s="3" t="s">
        <v>27</v>
      </c>
      <c r="C12" s="8">
        <v>90902.55</v>
      </c>
      <c r="D12" s="8">
        <v>122212.27</v>
      </c>
      <c r="E12" s="8"/>
      <c r="G12" s="3" t="s">
        <v>28</v>
      </c>
      <c r="H12" s="8">
        <v>2701827.47</v>
      </c>
      <c r="I12" s="8">
        <v>2741968.29</v>
      </c>
    </row>
    <row r="13" spans="2:7" ht="11.25" customHeight="1">
      <c r="B13" s="3" t="s">
        <v>29</v>
      </c>
      <c r="C13" s="8"/>
      <c r="D13" s="8"/>
      <c r="E13" s="8"/>
      <c r="G13" s="3" t="s">
        <v>30</v>
      </c>
    </row>
    <row r="14" spans="2:9" ht="11.25" customHeight="1">
      <c r="B14" s="3" t="s">
        <v>31</v>
      </c>
      <c r="C14" s="11"/>
      <c r="D14" s="11"/>
      <c r="E14" s="8"/>
      <c r="G14" s="3" t="s">
        <v>132</v>
      </c>
      <c r="H14" s="8"/>
      <c r="I14" s="8">
        <v>3694.67</v>
      </c>
    </row>
    <row r="15" spans="3:9" ht="12.75" customHeight="1">
      <c r="C15" s="17">
        <f>SUM(C7:C13)</f>
        <v>11142506.94</v>
      </c>
      <c r="D15" s="17">
        <f>SUM(D7:D13)</f>
        <v>11302404.65</v>
      </c>
      <c r="E15" s="8"/>
      <c r="H15" s="8"/>
      <c r="I15" s="8"/>
    </row>
    <row r="16" spans="8:9" ht="12.75" customHeight="1">
      <c r="H16" s="10">
        <f>SUM(H12:H14)</f>
        <v>2701827.47</v>
      </c>
      <c r="I16" s="10">
        <f>SUM(I12:I14)</f>
        <v>2745662.96</v>
      </c>
    </row>
    <row r="17" spans="1:7" ht="11.25" customHeight="1">
      <c r="A17" s="3" t="s">
        <v>33</v>
      </c>
      <c r="B17" s="3" t="s">
        <v>34</v>
      </c>
      <c r="C17" s="8">
        <v>3840</v>
      </c>
      <c r="D17" s="8">
        <v>3840</v>
      </c>
      <c r="F17" s="3" t="s">
        <v>38</v>
      </c>
      <c r="G17" s="3" t="s">
        <v>36</v>
      </c>
    </row>
    <row r="18" spans="6:9" ht="11.25" customHeight="1">
      <c r="F18" s="3"/>
      <c r="G18" s="3" t="s">
        <v>192</v>
      </c>
      <c r="H18" s="8">
        <v>5001586.7</v>
      </c>
      <c r="I18" s="8">
        <v>5129351.13</v>
      </c>
    </row>
    <row r="19" spans="1:7" ht="11.25" customHeight="1">
      <c r="A19" s="3" t="s">
        <v>38</v>
      </c>
      <c r="B19" s="3" t="s">
        <v>39</v>
      </c>
      <c r="G19" s="3" t="s">
        <v>193</v>
      </c>
    </row>
    <row r="20" spans="1:9" ht="12" customHeight="1">
      <c r="A20" s="3" t="s">
        <v>9</v>
      </c>
      <c r="B20" s="3" t="s">
        <v>41</v>
      </c>
      <c r="G20" s="3" t="s">
        <v>42</v>
      </c>
      <c r="H20" s="8"/>
      <c r="I20" s="8"/>
    </row>
    <row r="21" spans="2:9" ht="12.75" customHeight="1">
      <c r="B21" s="3" t="s">
        <v>43</v>
      </c>
      <c r="C21" s="10"/>
      <c r="D21" s="10"/>
      <c r="G21" s="14" t="s">
        <v>44</v>
      </c>
      <c r="H21" s="8">
        <f>2672770.11-19897.11</f>
        <v>2652873</v>
      </c>
      <c r="I21" s="8">
        <v>2667138.51</v>
      </c>
    </row>
    <row r="22" spans="1:9" ht="12.75" customHeight="1">
      <c r="A22" s="3" t="s">
        <v>13</v>
      </c>
      <c r="B22" s="3" t="s">
        <v>45</v>
      </c>
      <c r="E22" s="8"/>
      <c r="H22" s="10">
        <f>H21+H20+H18</f>
        <v>7654459.7</v>
      </c>
      <c r="I22" s="10">
        <f>I21+I20+I18</f>
        <v>7796489.64</v>
      </c>
    </row>
    <row r="23" spans="2:7" ht="9.75" customHeight="1">
      <c r="B23" s="3" t="s">
        <v>133</v>
      </c>
      <c r="F23" s="3" t="s">
        <v>47</v>
      </c>
      <c r="G23" s="3" t="s">
        <v>48</v>
      </c>
    </row>
    <row r="24" spans="2:9" ht="11.25" customHeight="1">
      <c r="B24" s="3" t="s">
        <v>49</v>
      </c>
      <c r="C24" s="8">
        <v>3589219.02</v>
      </c>
      <c r="D24" s="8">
        <v>1836009.73</v>
      </c>
      <c r="F24" s="3" t="s">
        <v>134</v>
      </c>
      <c r="G24" s="3" t="s">
        <v>135</v>
      </c>
      <c r="H24" s="8">
        <v>79921.77</v>
      </c>
      <c r="I24" s="8">
        <v>154896.95</v>
      </c>
    </row>
    <row r="25" spans="2:6" ht="11.25" customHeight="1">
      <c r="B25" s="3" t="s">
        <v>51</v>
      </c>
      <c r="F25" s="3" t="s">
        <v>136</v>
      </c>
    </row>
    <row r="26" spans="2:7" ht="10.5" customHeight="1">
      <c r="B26" s="3" t="s">
        <v>53</v>
      </c>
      <c r="G26" s="3" t="s">
        <v>194</v>
      </c>
    </row>
    <row r="27" spans="2:9" ht="11.25" customHeight="1">
      <c r="B27" s="3" t="s">
        <v>55</v>
      </c>
      <c r="E27" s="8"/>
      <c r="F27" s="3" t="s">
        <v>138</v>
      </c>
      <c r="G27" s="3" t="s">
        <v>139</v>
      </c>
      <c r="H27" s="8">
        <f>1103112.21+19897.11</f>
        <v>1123009.32</v>
      </c>
      <c r="I27" s="8">
        <v>903289.25</v>
      </c>
    </row>
    <row r="28" spans="2:7" ht="11.25" customHeight="1">
      <c r="B28" s="3" t="s">
        <v>57</v>
      </c>
      <c r="C28" s="8">
        <v>831271.98</v>
      </c>
      <c r="D28" s="8">
        <v>2267744.16</v>
      </c>
      <c r="G28" s="3" t="s">
        <v>140</v>
      </c>
    </row>
    <row r="29" spans="2:7" ht="11.25" customHeight="1">
      <c r="B29" s="3" t="s">
        <v>141</v>
      </c>
      <c r="G29" s="33" t="s">
        <v>142</v>
      </c>
    </row>
    <row r="30" spans="2:7" ht="11.25" customHeight="1">
      <c r="B30" s="3" t="s">
        <v>61</v>
      </c>
      <c r="C30" s="8">
        <v>15734.92</v>
      </c>
      <c r="D30" s="8">
        <v>20694.6</v>
      </c>
      <c r="E30" s="8"/>
      <c r="G30" s="3" t="s">
        <v>195</v>
      </c>
    </row>
    <row r="31" spans="2:9" ht="10.5" customHeight="1">
      <c r="B31" s="3" t="s">
        <v>53</v>
      </c>
      <c r="F31" s="3" t="s">
        <v>144</v>
      </c>
      <c r="G31" s="3" t="s">
        <v>145</v>
      </c>
      <c r="H31" s="8">
        <v>21851.34</v>
      </c>
      <c r="I31" s="8">
        <v>28701.78</v>
      </c>
    </row>
    <row r="32" spans="2:7" ht="11.25" customHeight="1">
      <c r="B32" s="3" t="s">
        <v>55</v>
      </c>
      <c r="G32" s="3" t="s">
        <v>146</v>
      </c>
    </row>
    <row r="33" spans="3:7" ht="12.75" customHeight="1">
      <c r="C33" s="10">
        <f>SUM(C24:C30)</f>
        <v>4436225.92</v>
      </c>
      <c r="D33" s="10">
        <f>SUM(D24:D30)</f>
        <v>4124448.49</v>
      </c>
      <c r="E33" s="8"/>
      <c r="G33" s="3" t="s">
        <v>196</v>
      </c>
    </row>
    <row r="34" spans="6:9" ht="10.5" customHeight="1">
      <c r="F34" s="3" t="s">
        <v>78</v>
      </c>
      <c r="G34" s="3" t="s">
        <v>148</v>
      </c>
      <c r="H34" s="8">
        <v>472453.39</v>
      </c>
      <c r="I34" s="8">
        <v>374904.56</v>
      </c>
    </row>
    <row r="35" spans="1:7" ht="12.75" customHeight="1">
      <c r="A35" s="3" t="s">
        <v>67</v>
      </c>
      <c r="B35" s="3" t="s">
        <v>68</v>
      </c>
      <c r="C35" s="15">
        <v>176437.53</v>
      </c>
      <c r="D35" s="15">
        <v>198279.4</v>
      </c>
      <c r="G35" s="33" t="s">
        <v>173</v>
      </c>
    </row>
    <row r="36" spans="7:9" ht="12.75" customHeight="1">
      <c r="G36" s="34" t="s">
        <v>197</v>
      </c>
      <c r="H36" s="10">
        <f>SUM(H24:H34)</f>
        <v>1697235.8200000003</v>
      </c>
      <c r="I36" s="10">
        <f>SUM(I24:I34)</f>
        <v>1461792.54</v>
      </c>
    </row>
    <row r="37" spans="1:9" ht="12.75" customHeight="1">
      <c r="A37" s="3" t="s">
        <v>71</v>
      </c>
      <c r="B37" s="3" t="s">
        <v>72</v>
      </c>
      <c r="C37" s="15">
        <v>32089.94</v>
      </c>
      <c r="D37" s="15">
        <v>36194.58</v>
      </c>
      <c r="F37" s="3" t="s">
        <v>71</v>
      </c>
      <c r="G37" s="3" t="s">
        <v>72</v>
      </c>
      <c r="H37" s="15">
        <v>25000</v>
      </c>
      <c r="I37" s="15">
        <v>0</v>
      </c>
    </row>
    <row r="38" spans="1:9" ht="12.75" customHeight="1">
      <c r="A38" s="3" t="s">
        <v>151</v>
      </c>
      <c r="B38" s="3" t="s">
        <v>152</v>
      </c>
      <c r="C38" s="11"/>
      <c r="D38" s="11"/>
      <c r="F38" s="3" t="s">
        <v>74</v>
      </c>
      <c r="G38" s="3" t="s">
        <v>198</v>
      </c>
      <c r="H38" s="17">
        <v>165234.96</v>
      </c>
      <c r="I38" s="17">
        <v>165234.96</v>
      </c>
    </row>
    <row r="39" spans="3:9" ht="13.5" customHeight="1">
      <c r="C39" s="18">
        <f>C4+C15+C17+C21+C33+C35+C37</f>
        <v>15847431.489999998</v>
      </c>
      <c r="D39" s="18">
        <f>D4+D15+D17+D21+D33+D35+D37</f>
        <v>15721498.280000001</v>
      </c>
      <c r="E39" s="8"/>
      <c r="H39" s="18">
        <f>H38+H36+H22+H16+H9+H37</f>
        <v>15847431.490000002</v>
      </c>
      <c r="I39" s="18">
        <f>I38+I36+I22+I16+I9</f>
        <v>15721498.280000001</v>
      </c>
    </row>
    <row r="41" spans="2:7" ht="11.25">
      <c r="B41" s="3" t="s">
        <v>202</v>
      </c>
      <c r="C41" s="39" t="s">
        <v>127</v>
      </c>
      <c r="D41" s="39"/>
      <c r="E41" s="39"/>
      <c r="F41" s="39"/>
      <c r="G41" s="39"/>
    </row>
    <row r="42" spans="3:7" ht="11.25">
      <c r="C42" s="39" t="s">
        <v>177</v>
      </c>
      <c r="D42" s="39"/>
      <c r="G42" s="5" t="s">
        <v>179</v>
      </c>
    </row>
    <row r="43" spans="3:7" ht="11.25">
      <c r="C43" s="39" t="s">
        <v>178</v>
      </c>
      <c r="D43" s="39"/>
      <c r="G43" s="5" t="s">
        <v>165</v>
      </c>
    </row>
  </sheetData>
  <mergeCells count="3">
    <mergeCell ref="C41:G41"/>
    <mergeCell ref="C42:D42"/>
    <mergeCell ref="C43:D43"/>
  </mergeCells>
  <printOptions/>
  <pageMargins left="0.67" right="0.66" top="1.03" bottom="0.3937007874015748" header="0.54" footer="0"/>
  <pageSetup horizontalDpi="300" verticalDpi="300" orientation="landscape" paperSize="9" r:id="rId1"/>
  <headerFooter alignWithMargins="0">
    <oddHeader>&amp;L
&amp;"Arial,Fett"&amp;11Bilanz zum 31.12.2005&amp;C&amp;"Arial,Fett"&amp;11Rheinisches Heilpädagogisches Heim Viersen&amp;RAnlage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2006-10-18T09:24:05Z</cp:lastPrinted>
  <dcterms:created xsi:type="dcterms:W3CDTF">2006-10-18T07:42:09Z</dcterms:created>
  <dcterms:modified xsi:type="dcterms:W3CDTF">2006-10-18T09:25:25Z</dcterms:modified>
  <cp:category/>
  <cp:version/>
  <cp:contentType/>
  <cp:contentStatus/>
</cp:coreProperties>
</file>