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20" windowHeight="105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<sst xmlns="http://schemas.openxmlformats.org/spreadsheetml/2006/main" count="71" uniqueCount="52">
  <si>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Anzahl der TN</t>
  </si>
  <si>
    <t>Anzahl der Veranstaltungen (2-tätig)</t>
  </si>
  <si>
    <t>Anzahl der Kompetenzteams</t>
  </si>
  <si>
    <t xml:space="preserve">Anzahl der Module </t>
  </si>
  <si>
    <t>Vertiefungsmodule PS</t>
  </si>
  <si>
    <t>Vertiefungsmodule SI</t>
  </si>
  <si>
    <t>Basis- + Grundmodule PS (3+6)</t>
  </si>
  <si>
    <t>Basis- + Grundmodule SI (3+6)</t>
  </si>
  <si>
    <t>Anzahl der Kurse (5+4)</t>
  </si>
  <si>
    <t>Kickoff-Veranstaltungen</t>
  </si>
  <si>
    <t>Kostenart</t>
  </si>
  <si>
    <t>Summe</t>
  </si>
  <si>
    <t>Anzahl d. Veranstaltungen</t>
  </si>
  <si>
    <t>Tagungskosten</t>
  </si>
  <si>
    <t>Materialien für die TN/KT</t>
  </si>
  <si>
    <t>Reisekosten der TN</t>
  </si>
  <si>
    <t>TN pro Kurs</t>
  </si>
  <si>
    <t>Reisekosten / TN / Veranstaltung</t>
  </si>
  <si>
    <t>25,50 /TN /UE</t>
  </si>
  <si>
    <t>26,52 /TN /UE</t>
  </si>
  <si>
    <t>Vergleich MB</t>
  </si>
  <si>
    <t>17,00 /TN /UE</t>
  </si>
  <si>
    <t>Durchführung d. Qual.</t>
  </si>
  <si>
    <t>wissenschaftl. Evaluation</t>
  </si>
  <si>
    <t>Summe Univ. K/Oldenb.</t>
  </si>
  <si>
    <t>Kosten Moderatorenqualifizierung "Auf dem Weg zur inklusiven Schule"</t>
  </si>
  <si>
    <t>Vergleich Qualifizierung Fachunterrichtscoaching (Veranstalter: DAPF)</t>
  </si>
  <si>
    <t>Nutzungsrecht</t>
  </si>
  <si>
    <t>Kosten pro Veranstaltung: Referentenhonorar u. -reisekosten (Uni Köln/Oldenburg)</t>
  </si>
  <si>
    <t>Basis-+Grundmodule</t>
  </si>
  <si>
    <t>SI</t>
  </si>
  <si>
    <t>PS</t>
  </si>
  <si>
    <t>Verlängerung</t>
  </si>
  <si>
    <r>
      <t xml:space="preserve">Tagungskosten: 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Räume, Technik, Organisation</t>
    </r>
    <r>
      <rPr>
        <b/>
        <sz val="10"/>
        <rFont val="Arial"/>
        <family val="2"/>
      </rPr>
      <t>, Verwaltung</t>
    </r>
    <r>
      <rPr>
        <b/>
        <sz val="10"/>
        <rFont val="Arial"/>
        <family val="2"/>
      </rPr>
      <t xml:space="preserve"> </t>
    </r>
  </si>
  <si>
    <t>Durchgang 1</t>
  </si>
  <si>
    <t>Durchgang 2</t>
  </si>
  <si>
    <t>Durchgang 1 .</t>
  </si>
  <si>
    <t>9 Module</t>
  </si>
  <si>
    <t>bis 2013</t>
  </si>
  <si>
    <t>4 Module</t>
  </si>
  <si>
    <t>Vertiefung 2013-14</t>
  </si>
  <si>
    <t>Summe alle Module</t>
  </si>
  <si>
    <t>Basis- und Grund</t>
  </si>
  <si>
    <t>Summe Vertiefung</t>
  </si>
  <si>
    <t>Basis- und Grundmodule</t>
  </si>
  <si>
    <t>(Kostenberechnung ohne Reisekosten und Materialien für die KTs)</t>
  </si>
  <si>
    <t>Summe Basis- und Grundmodule</t>
  </si>
  <si>
    <t>Gesamtsumme</t>
  </si>
  <si>
    <t xml:space="preserve"> </t>
  </si>
  <si>
    <t>Vertiefungsmodule</t>
  </si>
  <si>
    <t>Materialien</t>
  </si>
  <si>
    <t>Kostenaufstellung Moderatorenqualifizierung "Inklusion" von 10/2011 bis 6/2015  (Stand: 21.11.2011)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</si>
</sst>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.000"/>
    <numFmt numFmtId="167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8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4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5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65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7">
      <selection activeCell="J32" sqref="J32"/>
    </sheetView>
  </sheetViews>
  <sheetFormatPr defaultColWidth="11.421875" defaultRowHeight="12.75"/>
  <cols>
    <col min="3" max="3" width="16.7109375" style="0" customWidth="1"/>
    <col min="4" max="4" width="13.7109375" style="0" bestFit="1" customWidth="1"/>
    <col min="8" max="8" width="12.00390625" style="0" bestFit="1" customWidth="1"/>
    <col min="9" max="10" width="13.421875" style="0" bestFit="1" customWidth="1"/>
    <col min="11" max="11" width="1.28515625" style="0" customWidth="1"/>
    <col min="12" max="12" width="19.00390625" style="0" customWidth="1"/>
    <col min="13" max="13" width="3.00390625" style="37" customWidth="1"/>
    <col min="14" max="14" width="21.8515625" style="0" customWidth="1"/>
    <col min="15" max="15" width="11.7109375" style="0" customWidth="1"/>
    <col min="16" max="16" width="17.140625" style="0" customWidth="1"/>
  </cols>
  <sheetData>
    <row r="1" spans="1:7" ht="15.75">
      <c r="A1" s="27" t="s">
        <v>51</v>
      </c>
      <c r="B1" s="28"/>
      <c r="C1" s="28"/>
      <c r="D1" s="28"/>
      <c r="E1" s="28"/>
      <c r="F1" s="28"/>
      <c r="G1" s="28"/>
    </row>
    <row r="3" spans="6:12" ht="12.75">
      <c r="F3" s="88" t="s">
        <v>44</v>
      </c>
      <c r="G3" s="88"/>
      <c r="H3" s="4"/>
      <c r="I3" s="4"/>
      <c r="J3" s="4"/>
      <c r="K3" s="4"/>
      <c r="L3" s="4"/>
    </row>
    <row r="4" spans="1:13" ht="12.75">
      <c r="A4" s="64" t="s">
        <v>0</v>
      </c>
      <c r="B4" s="65"/>
      <c r="C4" s="4"/>
      <c r="D4" s="5">
        <v>340</v>
      </c>
      <c r="F4" s="77" t="s">
        <v>10</v>
      </c>
      <c r="G4" s="78"/>
      <c r="H4" s="23">
        <v>2011</v>
      </c>
      <c r="I4" s="23">
        <v>2012</v>
      </c>
      <c r="J4" s="24">
        <v>2013</v>
      </c>
      <c r="K4" s="24"/>
      <c r="L4" s="24" t="s">
        <v>11</v>
      </c>
      <c r="M4" s="43"/>
    </row>
    <row r="5" spans="1:13" ht="12.75">
      <c r="A5" s="3" t="s">
        <v>16</v>
      </c>
      <c r="B5" s="4"/>
      <c r="C5" s="4"/>
      <c r="D5" s="5">
        <v>35</v>
      </c>
      <c r="F5" s="79" t="s">
        <v>12</v>
      </c>
      <c r="G5" s="80"/>
      <c r="H5" s="4">
        <v>6</v>
      </c>
      <c r="I5" s="4">
        <v>59</v>
      </c>
      <c r="J5" s="21">
        <v>18</v>
      </c>
      <c r="K5" s="21"/>
      <c r="L5" s="61">
        <f>SUM(H5:J5)</f>
        <v>83</v>
      </c>
      <c r="M5" s="44"/>
    </row>
    <row r="6" spans="1:13" ht="12.75">
      <c r="A6" s="3"/>
      <c r="B6" s="4"/>
      <c r="C6" s="4"/>
      <c r="D6" s="5"/>
      <c r="F6" s="19"/>
      <c r="G6" s="20"/>
      <c r="H6" s="4"/>
      <c r="I6" s="4"/>
      <c r="J6" s="21"/>
      <c r="K6" s="21"/>
      <c r="L6" s="16"/>
      <c r="M6" s="44"/>
    </row>
    <row r="7" spans="1:13" ht="12.75">
      <c r="A7" s="9" t="s">
        <v>8</v>
      </c>
      <c r="B7" s="4"/>
      <c r="C7" s="4"/>
      <c r="D7" s="8">
        <f>SUM(D14:D16)</f>
        <v>9</v>
      </c>
      <c r="F7" s="77" t="s">
        <v>22</v>
      </c>
      <c r="G7" s="78"/>
      <c r="H7" s="10">
        <f>PRODUCT(D40,H5)</f>
        <v>22800</v>
      </c>
      <c r="I7" s="10">
        <f>PRODUCT(D40,I5)</f>
        <v>224200</v>
      </c>
      <c r="J7" s="10">
        <f>PRODUCT(D40,J5)</f>
        <v>68400</v>
      </c>
      <c r="K7" s="10"/>
      <c r="L7" s="26">
        <f>SUM(H7:J7)</f>
        <v>315400</v>
      </c>
      <c r="M7" s="45"/>
    </row>
    <row r="8" spans="1:13" ht="12.75">
      <c r="A8" s="9"/>
      <c r="B8" s="4"/>
      <c r="C8" s="4"/>
      <c r="D8" s="8"/>
      <c r="F8" s="25"/>
      <c r="G8" s="18"/>
      <c r="H8" s="10"/>
      <c r="I8" s="10"/>
      <c r="J8" s="10"/>
      <c r="K8" s="10"/>
      <c r="L8" s="26"/>
      <c r="M8" s="45"/>
    </row>
    <row r="9" spans="1:13" ht="12.75">
      <c r="A9" s="9"/>
      <c r="B9" s="4"/>
      <c r="C9" s="4"/>
      <c r="D9" s="8"/>
      <c r="F9" s="25" t="s">
        <v>27</v>
      </c>
      <c r="G9" s="18"/>
      <c r="H9" s="10">
        <v>470050</v>
      </c>
      <c r="I9" s="10">
        <v>0</v>
      </c>
      <c r="J9" s="10">
        <v>0</v>
      </c>
      <c r="K9" s="10"/>
      <c r="L9" s="26">
        <f>SUM(H9:J9)</f>
        <v>470050</v>
      </c>
      <c r="M9" s="45"/>
    </row>
    <row r="10" spans="1:13" ht="12.75">
      <c r="A10" s="9"/>
      <c r="B10" s="4"/>
      <c r="C10" s="4"/>
      <c r="D10" s="8"/>
      <c r="F10" s="25" t="s">
        <v>23</v>
      </c>
      <c r="G10" s="18"/>
      <c r="H10" s="10">
        <v>0</v>
      </c>
      <c r="I10" s="10">
        <v>72828</v>
      </c>
      <c r="J10" s="10">
        <v>309400</v>
      </c>
      <c r="K10" s="10"/>
      <c r="L10" s="26">
        <f>SUM(H10:J10)</f>
        <v>382228</v>
      </c>
      <c r="M10" s="46"/>
    </row>
    <row r="11" spans="1:13" ht="12.75">
      <c r="A11" s="9"/>
      <c r="B11" s="4"/>
      <c r="C11" s="4"/>
      <c r="D11" s="8"/>
      <c r="F11" s="17" t="s">
        <v>24</v>
      </c>
      <c r="G11" s="18"/>
      <c r="H11" s="10"/>
      <c r="I11" s="10"/>
      <c r="J11" s="10"/>
      <c r="K11" s="10"/>
      <c r="L11" s="22">
        <f>SUM(L7,L9,L10)</f>
        <v>1167678</v>
      </c>
      <c r="M11" s="36"/>
    </row>
    <row r="12" spans="1:13" ht="12.75">
      <c r="A12" s="9"/>
      <c r="B12" s="4"/>
      <c r="C12" s="4"/>
      <c r="D12" s="8"/>
      <c r="F12" s="79"/>
      <c r="G12" s="80"/>
      <c r="H12" s="10"/>
      <c r="I12" s="10"/>
      <c r="J12" s="10"/>
      <c r="K12" s="10"/>
      <c r="L12" s="22"/>
      <c r="M12" s="36"/>
    </row>
    <row r="13" spans="1:13" ht="12.75">
      <c r="A13" s="9"/>
      <c r="B13" s="4"/>
      <c r="C13" s="4"/>
      <c r="D13" s="8"/>
      <c r="F13" s="77" t="s">
        <v>13</v>
      </c>
      <c r="G13" s="80"/>
      <c r="H13" s="10">
        <f>PRODUCT(H5,D44)</f>
        <v>31800</v>
      </c>
      <c r="I13" s="10">
        <f>PRODUCT(I5,D44)</f>
        <v>312700</v>
      </c>
      <c r="J13" s="10">
        <f>PRODUCT(J5,D44)</f>
        <v>95400</v>
      </c>
      <c r="K13" s="10"/>
      <c r="L13" s="22">
        <f>SUM(H13:J13)</f>
        <v>439900</v>
      </c>
      <c r="M13" s="36"/>
    </row>
    <row r="14" spans="1:13" ht="12.75">
      <c r="A14" s="29" t="s">
        <v>34</v>
      </c>
      <c r="B14" s="4"/>
      <c r="C14" s="4"/>
      <c r="D14" s="5">
        <v>5</v>
      </c>
      <c r="F14" s="79"/>
      <c r="G14" s="80"/>
      <c r="H14" s="10"/>
      <c r="I14" s="10"/>
      <c r="J14" s="10"/>
      <c r="K14" s="10"/>
      <c r="L14" s="22"/>
      <c r="M14" s="36"/>
    </row>
    <row r="15" spans="1:13" ht="12.75">
      <c r="A15" s="29" t="s">
        <v>35</v>
      </c>
      <c r="B15" s="4"/>
      <c r="C15" s="4"/>
      <c r="D15" s="5">
        <v>4</v>
      </c>
      <c r="F15" s="86" t="s">
        <v>14</v>
      </c>
      <c r="G15" s="87"/>
      <c r="H15" s="10">
        <f>PRODUCT(D49,D32)</f>
        <v>196471</v>
      </c>
      <c r="I15" s="10">
        <v>0</v>
      </c>
      <c r="J15" s="4">
        <v>0</v>
      </c>
      <c r="L15" s="22">
        <f>SUM(H15:J15)</f>
        <v>196471</v>
      </c>
      <c r="M15" s="36"/>
    </row>
    <row r="16" spans="1:13" ht="12.75">
      <c r="A16" s="3"/>
      <c r="B16" s="4"/>
      <c r="C16" s="4"/>
      <c r="D16" s="5"/>
      <c r="F16" s="79"/>
      <c r="G16" s="80"/>
      <c r="H16" s="10"/>
      <c r="I16" s="10"/>
      <c r="J16" s="10"/>
      <c r="K16" s="10"/>
      <c r="L16" s="22"/>
      <c r="M16" s="36"/>
    </row>
    <row r="17" spans="1:13" ht="12.75">
      <c r="A17" s="3"/>
      <c r="B17" s="4"/>
      <c r="C17" s="4"/>
      <c r="D17" s="5"/>
      <c r="F17" s="77" t="s">
        <v>15</v>
      </c>
      <c r="G17" s="80"/>
      <c r="H17" s="10">
        <f>PRODUCT(D57,D5,H5)</f>
        <v>21000</v>
      </c>
      <c r="I17" s="10">
        <f>PRODUCT(D57,D5,I5)</f>
        <v>206500</v>
      </c>
      <c r="J17" s="10">
        <f>PRODUCT(D57,D5,J5)</f>
        <v>63000</v>
      </c>
      <c r="K17" s="10"/>
      <c r="L17" s="22">
        <f>SUM(H17:J17)</f>
        <v>290500</v>
      </c>
      <c r="M17" s="36"/>
    </row>
    <row r="18" spans="1:12" ht="12.75">
      <c r="A18" s="3"/>
      <c r="B18" s="4"/>
      <c r="C18" s="4"/>
      <c r="D18" s="5"/>
      <c r="F18" s="25"/>
      <c r="G18" s="20"/>
      <c r="H18" s="10"/>
      <c r="I18" s="10"/>
      <c r="J18" s="10"/>
      <c r="K18" s="10"/>
      <c r="L18" s="4"/>
    </row>
    <row r="19" spans="1:14" ht="12.75">
      <c r="A19" s="6" t="s">
        <v>1</v>
      </c>
      <c r="B19" s="7"/>
      <c r="C19" s="7"/>
      <c r="D19" s="31" t="s">
        <v>38</v>
      </c>
      <c r="F19" s="17"/>
      <c r="G19" s="20"/>
      <c r="H19" s="10"/>
      <c r="I19" s="10"/>
      <c r="J19" s="10"/>
      <c r="K19" s="10"/>
      <c r="L19" s="22"/>
      <c r="M19" s="36"/>
      <c r="N19" s="41" t="s">
        <v>48</v>
      </c>
    </row>
    <row r="20" spans="1:12" ht="12.75" customHeight="1">
      <c r="A20" s="29" t="s">
        <v>36</v>
      </c>
      <c r="B20" s="30" t="s">
        <v>37</v>
      </c>
      <c r="C20" s="30" t="s">
        <v>42</v>
      </c>
      <c r="D20" s="5">
        <f>PRODUCT(D14,D36)</f>
        <v>45</v>
      </c>
      <c r="F20" s="83" t="s">
        <v>46</v>
      </c>
      <c r="G20" s="83"/>
      <c r="H20" s="4"/>
      <c r="I20" s="4"/>
      <c r="J20" s="4"/>
      <c r="K20" s="4"/>
      <c r="L20" s="4"/>
    </row>
    <row r="21" spans="1:13" ht="12.75">
      <c r="A21" s="29" t="s">
        <v>35</v>
      </c>
      <c r="B21" s="30" t="s">
        <v>37</v>
      </c>
      <c r="C21" s="30" t="s">
        <v>42</v>
      </c>
      <c r="D21" s="5">
        <v>36</v>
      </c>
      <c r="F21" s="83"/>
      <c r="G21" s="83"/>
      <c r="H21" s="59">
        <f>SUM(H7:H17)</f>
        <v>742121</v>
      </c>
      <c r="I21" s="22">
        <f>SUM(I7:I17)</f>
        <v>816228</v>
      </c>
      <c r="J21" s="22">
        <f>SUM(J7:J17)</f>
        <v>536200</v>
      </c>
      <c r="K21" s="10"/>
      <c r="L21" s="22">
        <f>SUM(H21:J21)</f>
        <v>2094549</v>
      </c>
      <c r="M21" s="36"/>
    </row>
    <row r="22" spans="1:12" ht="12.75">
      <c r="A22" s="3" t="s">
        <v>9</v>
      </c>
      <c r="B22" s="4"/>
      <c r="C22" s="4"/>
      <c r="D22" s="5">
        <v>2</v>
      </c>
      <c r="F22" s="89"/>
      <c r="G22" s="89"/>
      <c r="H22" s="34"/>
      <c r="I22" s="34"/>
      <c r="J22" s="35"/>
      <c r="K22" s="35"/>
      <c r="L22" s="56"/>
    </row>
    <row r="23" spans="1:13" ht="12.75">
      <c r="A23" s="3"/>
      <c r="B23" s="4"/>
      <c r="C23" s="4"/>
      <c r="D23" s="31">
        <f>SUM(D20:D22)</f>
        <v>83</v>
      </c>
      <c r="E23" s="37"/>
      <c r="F23" s="38"/>
      <c r="G23" s="39"/>
      <c r="H23" s="34"/>
      <c r="I23" s="34"/>
      <c r="J23" s="35"/>
      <c r="K23" s="35"/>
      <c r="L23" s="57"/>
      <c r="M23" s="36"/>
    </row>
    <row r="24" spans="1:14" ht="12.75">
      <c r="A24" s="29" t="s">
        <v>34</v>
      </c>
      <c r="B24" s="30" t="s">
        <v>39</v>
      </c>
      <c r="C24" s="30" t="s">
        <v>40</v>
      </c>
      <c r="D24" s="5">
        <f>PRODUCT(5,4)</f>
        <v>20</v>
      </c>
      <c r="F24" s="88" t="s">
        <v>49</v>
      </c>
      <c r="G24" s="88"/>
      <c r="H24" s="4"/>
      <c r="I24" s="4"/>
      <c r="J24" s="4"/>
      <c r="K24" s="4"/>
      <c r="M24" s="23"/>
      <c r="N24" s="51" t="s">
        <v>47</v>
      </c>
    </row>
    <row r="25" spans="1:14" ht="12.75">
      <c r="A25" s="29" t="s">
        <v>35</v>
      </c>
      <c r="B25" s="30" t="s">
        <v>39</v>
      </c>
      <c r="C25" s="30" t="s">
        <v>40</v>
      </c>
      <c r="D25" s="5">
        <f>PRODUCT(4,4)</f>
        <v>16</v>
      </c>
      <c r="F25" s="81" t="s">
        <v>10</v>
      </c>
      <c r="G25" s="82"/>
      <c r="H25" s="24">
        <v>2013</v>
      </c>
      <c r="I25" s="23">
        <v>2014</v>
      </c>
      <c r="J25" s="24">
        <v>2015</v>
      </c>
      <c r="K25" s="4"/>
      <c r="L25" s="32" t="s">
        <v>11</v>
      </c>
      <c r="M25" s="4"/>
      <c r="N25" s="63"/>
    </row>
    <row r="26" spans="1:14" ht="12.75">
      <c r="A26" s="3"/>
      <c r="B26" s="4"/>
      <c r="C26" s="4"/>
      <c r="D26" s="31">
        <f>SUM(D24:D25)</f>
        <v>36</v>
      </c>
      <c r="F26" s="79" t="s">
        <v>12</v>
      </c>
      <c r="G26" s="80"/>
      <c r="H26" s="21">
        <v>23</v>
      </c>
      <c r="I26" s="4">
        <v>13</v>
      </c>
      <c r="J26" s="21">
        <v>0</v>
      </c>
      <c r="K26" s="4"/>
      <c r="L26" s="60">
        <f>SUM(H26:J26)</f>
        <v>36</v>
      </c>
      <c r="M26" s="4"/>
      <c r="N26" s="62">
        <f>L5+L26</f>
        <v>119</v>
      </c>
    </row>
    <row r="27" spans="1:14" ht="12.75">
      <c r="A27" s="3"/>
      <c r="B27" s="4"/>
      <c r="C27" s="4"/>
      <c r="D27" s="5"/>
      <c r="F27" s="19"/>
      <c r="G27" s="20"/>
      <c r="H27" s="21"/>
      <c r="I27" s="4"/>
      <c r="J27" s="21"/>
      <c r="K27" s="4"/>
      <c r="L27" s="47"/>
      <c r="M27" s="4"/>
      <c r="N27" s="52"/>
    </row>
    <row r="28" spans="1:14" ht="12.75">
      <c r="A28" s="3"/>
      <c r="B28" s="4"/>
      <c r="C28" s="30" t="s">
        <v>41</v>
      </c>
      <c r="D28" s="5">
        <f>SUM(D23,D26)</f>
        <v>119</v>
      </c>
      <c r="F28" s="77" t="s">
        <v>22</v>
      </c>
      <c r="G28" s="78"/>
      <c r="H28" s="10">
        <f>PRODUCT(H26,D40)</f>
        <v>87400</v>
      </c>
      <c r="I28" s="10">
        <f>PRODUCT(D40,I26)</f>
        <v>49400</v>
      </c>
      <c r="J28" s="10">
        <v>0</v>
      </c>
      <c r="K28" s="4"/>
      <c r="L28" s="48">
        <f>SUM(H28:J28)</f>
        <v>136800</v>
      </c>
      <c r="M28" s="42"/>
      <c r="N28" s="53">
        <f>SUM(L28,L7)</f>
        <v>452200</v>
      </c>
    </row>
    <row r="29" spans="1:14" ht="12.75">
      <c r="A29" s="3"/>
      <c r="B29" s="4"/>
      <c r="C29" s="4"/>
      <c r="D29" s="5"/>
      <c r="F29" s="25"/>
      <c r="G29" s="18"/>
      <c r="H29" s="10"/>
      <c r="I29" s="10"/>
      <c r="J29" s="10"/>
      <c r="K29" s="4"/>
      <c r="L29" s="47"/>
      <c r="M29" s="4"/>
      <c r="N29" s="52"/>
    </row>
    <row r="30" spans="1:14" ht="12.75">
      <c r="A30" s="3"/>
      <c r="B30" s="4"/>
      <c r="C30" s="4"/>
      <c r="D30" s="5"/>
      <c r="F30" s="25" t="s">
        <v>27</v>
      </c>
      <c r="G30" s="18"/>
      <c r="H30" s="10">
        <v>31594.5</v>
      </c>
      <c r="I30" s="10">
        <v>0</v>
      </c>
      <c r="J30" s="10">
        <v>0</v>
      </c>
      <c r="K30" s="4"/>
      <c r="L30" s="49">
        <f>SUM(H30:J30)</f>
        <v>31594.5</v>
      </c>
      <c r="M30" s="33"/>
      <c r="N30" s="53">
        <f>SUM(L9,L30)</f>
        <v>501644.5</v>
      </c>
    </row>
    <row r="31" spans="1:14" ht="12.75">
      <c r="A31" s="3"/>
      <c r="B31" s="4"/>
      <c r="C31" s="4"/>
      <c r="D31" s="5"/>
      <c r="F31" s="25" t="s">
        <v>23</v>
      </c>
      <c r="G31" s="18"/>
      <c r="H31" s="10">
        <v>0</v>
      </c>
      <c r="I31" s="10">
        <v>0</v>
      </c>
      <c r="J31" s="10">
        <v>152320</v>
      </c>
      <c r="K31" s="4"/>
      <c r="L31" s="48">
        <f>SUM(H31:J31)</f>
        <v>152320</v>
      </c>
      <c r="M31" s="42"/>
      <c r="N31" s="53">
        <f>SUM(J31,L10)</f>
        <v>534548</v>
      </c>
    </row>
    <row r="32" spans="1:14" ht="12.75">
      <c r="A32" s="3" t="s">
        <v>2</v>
      </c>
      <c r="B32" s="4"/>
      <c r="C32" s="4"/>
      <c r="D32" s="5">
        <v>53</v>
      </c>
      <c r="F32" s="17" t="s">
        <v>24</v>
      </c>
      <c r="G32" s="18"/>
      <c r="H32" s="10"/>
      <c r="I32" s="10"/>
      <c r="J32" s="22"/>
      <c r="K32" s="33"/>
      <c r="L32" s="50">
        <f>SUM(L28:L31)</f>
        <v>320714.5</v>
      </c>
      <c r="M32" s="40"/>
      <c r="N32" s="54">
        <f>SUM(N28:N31)</f>
        <v>1488392.5</v>
      </c>
    </row>
    <row r="33" spans="1:14" ht="12.75">
      <c r="A33" s="3"/>
      <c r="B33" s="4"/>
      <c r="C33" s="4"/>
      <c r="D33" s="5"/>
      <c r="F33" s="79"/>
      <c r="G33" s="80"/>
      <c r="H33" s="10"/>
      <c r="I33" s="10"/>
      <c r="J33" s="4"/>
      <c r="K33" s="4"/>
      <c r="L33" s="47"/>
      <c r="M33" s="4"/>
      <c r="N33" s="52"/>
    </row>
    <row r="34" spans="1:14" ht="12.75">
      <c r="A34" s="6" t="s">
        <v>3</v>
      </c>
      <c r="B34" s="7"/>
      <c r="C34" s="7"/>
      <c r="D34" s="8">
        <v>13</v>
      </c>
      <c r="F34" s="77" t="s">
        <v>13</v>
      </c>
      <c r="G34" s="80"/>
      <c r="H34" s="10">
        <f>PRODUCT(H26,D44)</f>
        <v>121900</v>
      </c>
      <c r="I34" s="10">
        <f>PRODUCT(D44,I26)</f>
        <v>68900</v>
      </c>
      <c r="J34" s="10">
        <v>0</v>
      </c>
      <c r="K34" s="4"/>
      <c r="L34" s="50">
        <f>SUM(H34:J34)</f>
        <v>190800</v>
      </c>
      <c r="M34" s="40"/>
      <c r="N34" s="54">
        <f>SUM(L34,L13)</f>
        <v>630700</v>
      </c>
    </row>
    <row r="35" spans="1:14" ht="12.75">
      <c r="A35" s="3" t="s">
        <v>6</v>
      </c>
      <c r="B35" s="4"/>
      <c r="C35" s="4"/>
      <c r="D35" s="5">
        <v>9</v>
      </c>
      <c r="F35" s="79"/>
      <c r="G35" s="80"/>
      <c r="H35" s="10"/>
      <c r="I35" s="10"/>
      <c r="J35" s="22"/>
      <c r="K35" s="4"/>
      <c r="L35" s="47"/>
      <c r="M35" s="4"/>
      <c r="N35" s="52"/>
    </row>
    <row r="36" spans="1:14" ht="12.75">
      <c r="A36" s="3" t="s">
        <v>7</v>
      </c>
      <c r="B36" s="4"/>
      <c r="C36" s="4"/>
      <c r="D36" s="5">
        <v>9</v>
      </c>
      <c r="F36" s="86" t="s">
        <v>14</v>
      </c>
      <c r="G36" s="87"/>
      <c r="H36" s="10">
        <f>PRODUCT(D53,D32)</f>
        <v>74200</v>
      </c>
      <c r="I36" s="10">
        <v>0</v>
      </c>
      <c r="J36" s="10">
        <v>0</v>
      </c>
      <c r="K36" s="4"/>
      <c r="L36" s="50">
        <f>SUM(H36:J36)</f>
        <v>74200</v>
      </c>
      <c r="M36" s="40"/>
      <c r="N36" s="54">
        <f>SUM(L36,H15)</f>
        <v>270671</v>
      </c>
    </row>
    <row r="37" spans="1:14" ht="12.75">
      <c r="A37" s="3" t="s">
        <v>4</v>
      </c>
      <c r="B37" s="4"/>
      <c r="C37" s="4"/>
      <c r="D37" s="5">
        <v>4</v>
      </c>
      <c r="F37" s="79"/>
      <c r="G37" s="80"/>
      <c r="H37" s="10"/>
      <c r="I37" s="10"/>
      <c r="J37" s="22"/>
      <c r="K37" s="4"/>
      <c r="L37" s="47"/>
      <c r="M37" s="4"/>
      <c r="N37" s="52"/>
    </row>
    <row r="38" spans="1:14" ht="12.75">
      <c r="A38" s="3" t="s">
        <v>5</v>
      </c>
      <c r="B38" s="4"/>
      <c r="C38" s="4"/>
      <c r="D38" s="5">
        <v>4</v>
      </c>
      <c r="F38" s="77" t="s">
        <v>15</v>
      </c>
      <c r="G38" s="80"/>
      <c r="H38" s="10">
        <f>PRODUCT(H26,D57,D5)</f>
        <v>80500</v>
      </c>
      <c r="I38" s="10">
        <f>PRODUCT(D57,D5,I26)</f>
        <v>45500</v>
      </c>
      <c r="J38" s="10">
        <v>0</v>
      </c>
      <c r="K38" s="4"/>
      <c r="L38" s="50">
        <f>SUM(H38:J38)</f>
        <v>126000</v>
      </c>
      <c r="M38" s="40"/>
      <c r="N38" s="54">
        <f>SUM(L38,L17)</f>
        <v>416500</v>
      </c>
    </row>
    <row r="39" spans="1:14" ht="12.75">
      <c r="A39" s="3"/>
      <c r="B39" s="4"/>
      <c r="C39" s="4"/>
      <c r="D39" s="2"/>
      <c r="F39" s="25"/>
      <c r="G39" s="20"/>
      <c r="H39" s="10"/>
      <c r="I39" s="10"/>
      <c r="J39" s="22"/>
      <c r="K39" s="4"/>
      <c r="L39" s="47"/>
      <c r="M39" s="4"/>
      <c r="N39" s="55"/>
    </row>
    <row r="40" spans="1:14" ht="12.75">
      <c r="A40" s="66" t="s">
        <v>28</v>
      </c>
      <c r="B40" s="67"/>
      <c r="C40" s="68"/>
      <c r="D40" s="11">
        <v>3800</v>
      </c>
      <c r="F40" s="17"/>
      <c r="G40" s="20"/>
      <c r="H40" s="10"/>
      <c r="I40" s="10"/>
      <c r="J40" s="10"/>
      <c r="K40" s="4"/>
      <c r="L40" s="47"/>
      <c r="M40" s="4"/>
      <c r="N40" s="52"/>
    </row>
    <row r="41" spans="1:14" ht="12.75">
      <c r="A41" s="69"/>
      <c r="B41" s="70"/>
      <c r="C41" s="71"/>
      <c r="D41" s="2"/>
      <c r="F41" s="17" t="s">
        <v>43</v>
      </c>
      <c r="G41" s="20"/>
      <c r="H41" s="22">
        <f>SUM(H28:H40)</f>
        <v>395594.5</v>
      </c>
      <c r="I41" s="22">
        <f>SUM(I28:I38)</f>
        <v>163800</v>
      </c>
      <c r="J41" s="22">
        <f>SUM(J28:J38)</f>
        <v>152320</v>
      </c>
      <c r="K41" s="4"/>
      <c r="L41" s="50">
        <f>SUM(L32:L38)</f>
        <v>711714.5</v>
      </c>
      <c r="M41" s="40"/>
      <c r="N41" s="54">
        <f>SUM(N32:N38)</f>
        <v>2806263.5</v>
      </c>
    </row>
    <row r="42" spans="1:4" ht="12.75">
      <c r="A42" s="72"/>
      <c r="B42" s="73"/>
      <c r="C42" s="74"/>
      <c r="D42" s="2"/>
    </row>
    <row r="43" spans="1:4" ht="12.75">
      <c r="A43" s="3"/>
      <c r="B43" s="4"/>
      <c r="C43" s="4"/>
      <c r="D43" s="2"/>
    </row>
    <row r="44" spans="1:4" ht="12.75">
      <c r="A44" s="75" t="s">
        <v>33</v>
      </c>
      <c r="B44" s="76"/>
      <c r="C44" s="76"/>
      <c r="D44" s="12">
        <v>5300</v>
      </c>
    </row>
    <row r="45" spans="1:6" ht="12.75">
      <c r="A45" s="76"/>
      <c r="B45" s="76"/>
      <c r="C45" s="76"/>
      <c r="D45" s="2"/>
      <c r="F45" t="s">
        <v>25</v>
      </c>
    </row>
    <row r="46" spans="1:4" ht="12.75">
      <c r="A46" s="3"/>
      <c r="B46" s="4"/>
      <c r="C46" s="4"/>
      <c r="D46" s="2"/>
    </row>
    <row r="47" spans="1:13" ht="12.75">
      <c r="A47" s="6"/>
      <c r="B47" s="4"/>
      <c r="C47" s="30"/>
      <c r="D47" s="14"/>
      <c r="F47" t="s">
        <v>26</v>
      </c>
      <c r="L47" s="1" t="s">
        <v>19</v>
      </c>
      <c r="M47" s="58"/>
    </row>
    <row r="48" spans="1:4" ht="12.75">
      <c r="A48" s="9" t="s">
        <v>50</v>
      </c>
      <c r="B48" s="4"/>
      <c r="C48" s="4"/>
      <c r="D48" s="2"/>
    </row>
    <row r="49" spans="1:13" ht="12.75">
      <c r="A49" s="6" t="s">
        <v>29</v>
      </c>
      <c r="B49" s="4"/>
      <c r="C49" s="4"/>
      <c r="D49" s="14">
        <f>SUM(D50,D51)</f>
        <v>3707</v>
      </c>
      <c r="F49" t="s">
        <v>20</v>
      </c>
      <c r="L49" s="1" t="s">
        <v>18</v>
      </c>
      <c r="M49" s="58"/>
    </row>
    <row r="50" spans="1:4" ht="12.75">
      <c r="A50" s="13" t="s">
        <v>30</v>
      </c>
      <c r="B50" s="4"/>
      <c r="C50" s="4"/>
      <c r="D50" s="2">
        <v>1600</v>
      </c>
    </row>
    <row r="51" spans="1:13" ht="12.75">
      <c r="A51" s="13" t="s">
        <v>31</v>
      </c>
      <c r="B51" s="4"/>
      <c r="C51" s="4"/>
      <c r="D51" s="2">
        <v>2107</v>
      </c>
      <c r="F51" s="41" t="s">
        <v>45</v>
      </c>
      <c r="L51" s="1" t="s">
        <v>21</v>
      </c>
      <c r="M51" s="58"/>
    </row>
    <row r="52" spans="1:4" ht="12.75">
      <c r="A52" s="13"/>
      <c r="B52" s="4"/>
      <c r="C52" s="4"/>
      <c r="D52" s="2"/>
    </row>
    <row r="53" spans="1:4" ht="12.75">
      <c r="A53" s="9" t="s">
        <v>32</v>
      </c>
      <c r="B53" s="15"/>
      <c r="C53" s="15"/>
      <c r="D53" s="14">
        <f>SUM(D54,D55)</f>
        <v>1400</v>
      </c>
    </row>
    <row r="54" spans="1:4" ht="12.75">
      <c r="A54" s="13" t="s">
        <v>30</v>
      </c>
      <c r="B54" s="4"/>
      <c r="C54" s="4"/>
      <c r="D54" s="2">
        <v>700</v>
      </c>
    </row>
    <row r="55" spans="1:4" ht="12.75">
      <c r="A55" s="13" t="s">
        <v>31</v>
      </c>
      <c r="B55" s="4"/>
      <c r="C55" s="4"/>
      <c r="D55" s="2">
        <v>700</v>
      </c>
    </row>
    <row r="56" spans="1:4" ht="12.75">
      <c r="A56" s="13"/>
      <c r="B56" s="4"/>
      <c r="C56" s="4"/>
      <c r="D56" s="2"/>
    </row>
    <row r="57" spans="1:4" ht="12.75">
      <c r="A57" s="84" t="s">
        <v>17</v>
      </c>
      <c r="B57" s="85"/>
      <c r="C57" s="85"/>
      <c r="D57" s="14">
        <v>100</v>
      </c>
    </row>
    <row r="58" spans="1:4" ht="12.75">
      <c r="A58" s="13"/>
      <c r="B58" s="4"/>
      <c r="C58" s="4"/>
      <c r="D58" s="2"/>
    </row>
  </sheetData>
  <sheetProtection/>
  <mergeCells count="26">
    <mergeCell ref="F3:G3"/>
    <mergeCell ref="F24:G24"/>
    <mergeCell ref="F22:G22"/>
    <mergeCell ref="F33:G33"/>
    <mergeCell ref="F34:G34"/>
    <mergeCell ref="F7:G7"/>
    <mergeCell ref="F12:G12"/>
    <mergeCell ref="F17:G17"/>
    <mergeCell ref="A57:C57"/>
    <mergeCell ref="F13:G13"/>
    <mergeCell ref="F14:G14"/>
    <mergeCell ref="F15:G15"/>
    <mergeCell ref="F16:G16"/>
    <mergeCell ref="F37:G37"/>
    <mergeCell ref="F38:G38"/>
    <mergeCell ref="F35:G35"/>
    <mergeCell ref="F36:G36"/>
    <mergeCell ref="A4:B4"/>
    <mergeCell ref="A40:C42"/>
    <mergeCell ref="A44:C45"/>
    <mergeCell ref="F4:G4"/>
    <mergeCell ref="F5:G5"/>
    <mergeCell ref="F25:G25"/>
    <mergeCell ref="F26:G26"/>
    <mergeCell ref="F28:G28"/>
    <mergeCell ref="F20:G21"/>
  </mergeCells>
  <printOptions/>
  <pageMargins left="0.5511811023622047" right="0.35433070866141736" top="0.11811023622047245" bottom="0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thielen</dc:creator>
  <cp:keywords/>
  <dc:description/>
  <cp:lastModifiedBy>z902003</cp:lastModifiedBy>
  <cp:lastPrinted>2011-11-21T10:33:48Z</cp:lastPrinted>
  <dcterms:created xsi:type="dcterms:W3CDTF">2011-09-29T15:06:18Z</dcterms:created>
  <dcterms:modified xsi:type="dcterms:W3CDTF">2011-12-02T15:24:02Z</dcterms:modified>
  <cp:category/>
  <cp:version/>
  <cp:contentType/>
  <cp:contentStatus/>
</cp:coreProperties>
</file>