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545" windowWidth="13065" windowHeight="87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<sst xmlns="http://schemas.openxmlformats.org/spreadsheetml/2006/main" count="46" uniqueCount="27">
  <si>
    <t>Museum</t>
  </si>
  <si>
    <t xml:space="preserve">Rheinisches Freilichtmuseum Kommern </t>
  </si>
  <si>
    <t>Archäologischer Park, Große Thermen, Regionalmuseum Xanten</t>
  </si>
  <si>
    <t>Bergisches Freilichtmuseum</t>
  </si>
  <si>
    <t>Rheinisches LandesMuseum</t>
  </si>
  <si>
    <t>Rhein. Industriemuseum Oberhausen</t>
  </si>
  <si>
    <t>Peter Behrensbau</t>
  </si>
  <si>
    <t>Rhein. Industriemuseum Solingen</t>
  </si>
  <si>
    <t>Rhein. Industriemuseum Engelskirchen</t>
  </si>
  <si>
    <t>Rheinisches Industriemuseum Euskirchen</t>
  </si>
  <si>
    <t>Rheinisches Industriemuseum Ratingen</t>
  </si>
  <si>
    <t>Summe Rheinisches Industriemuseum</t>
  </si>
  <si>
    <t>Kostenfreier Zutritt</t>
  </si>
  <si>
    <t xml:space="preserve">Summe  </t>
  </si>
  <si>
    <t>Zahlende Besucher</t>
  </si>
  <si>
    <t>Rheinisches Industriemuseum Bergisch Gl.*</t>
  </si>
  <si>
    <t>Eintrittsentgelte</t>
  </si>
  <si>
    <t>01.01. – 30.06.2006</t>
  </si>
  <si>
    <t>Abweichung in %</t>
  </si>
  <si>
    <t>01.01. – 30.06.2005</t>
  </si>
  <si>
    <t xml:space="preserve">Gesamt </t>
  </si>
  <si>
    <t>Zusätzliche Erlöse durch Museumspädagogische Programme, Vorträge, Konzerte, Raumvermietung, Veranstaltungen</t>
  </si>
  <si>
    <t xml:space="preserve"> 01.01. - 30.06. 2006</t>
  </si>
  <si>
    <t>01.01.–30.06. 2005</t>
  </si>
  <si>
    <t>01.01.–30.06. 2006</t>
  </si>
  <si>
    <t>01.01.-30.06. 2006</t>
  </si>
  <si>
    <t>Durchschnittl. Entgelt / zahlender Besucher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</si>
</sst>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;@"/>
    <numFmt numFmtId="165" formatCode="#,##0.00\ [$€-1]"/>
  </numFmts>
  <fonts count="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1" xfId="15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 horizontal="left" wrapText="1"/>
    </xf>
    <xf numFmtId="3" fontId="1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5" xfId="15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 wrapText="1"/>
    </xf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 horizontal="left" wrapText="1"/>
    </xf>
    <xf numFmtId="0" fontId="4" fillId="0" borderId="2" xfId="0" applyFont="1" applyBorder="1" applyAlignment="1">
      <alignment/>
    </xf>
    <xf numFmtId="3" fontId="2" fillId="0" borderId="2" xfId="15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 wrapText="1"/>
    </xf>
    <xf numFmtId="3" fontId="2" fillId="0" borderId="9" xfId="0" applyNumberFormat="1" applyFont="1" applyBorder="1" applyAlignment="1">
      <alignment horizontal="right"/>
    </xf>
    <xf numFmtId="3" fontId="2" fillId="0" borderId="9" xfId="15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0" fontId="2" fillId="0" borderId="11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9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 shrinkToFit="1"/>
    </xf>
    <xf numFmtId="2" fontId="1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2" fillId="0" borderId="16" xfId="15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2" fillId="0" borderId="23" xfId="15" applyNumberFormat="1" applyFont="1" applyBorder="1" applyAlignment="1">
      <alignment horizontal="right"/>
    </xf>
    <xf numFmtId="10" fontId="1" fillId="0" borderId="2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0" fontId="1" fillId="0" borderId="2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8" xfId="0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25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8" xfId="15" applyNumberFormat="1" applyFont="1" applyBorder="1" applyAlignment="1">
      <alignment horizontal="right"/>
    </xf>
    <xf numFmtId="3" fontId="1" fillId="0" borderId="31" xfId="15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right" wrapText="1" shrinkToFi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2" fillId="0" borderId="7" xfId="0" applyFont="1" applyBorder="1" applyAlignment="1">
      <alignment horizontal="right" vertical="top" wrapText="1" shrinkToFi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E1">
      <selection activeCell="J31" sqref="J31"/>
    </sheetView>
  </sheetViews>
  <sheetFormatPr defaultColWidth="11.421875" defaultRowHeight="12.75"/>
  <cols>
    <col min="1" max="1" width="37.140625" style="0" customWidth="1"/>
    <col min="2" max="2" width="10.28125" style="0" hidden="1" customWidth="1"/>
    <col min="3" max="3" width="11.7109375" style="0" hidden="1" customWidth="1"/>
    <col min="4" max="4" width="9.57421875" style="0" hidden="1" customWidth="1"/>
    <col min="5" max="5" width="18.28125" style="0" customWidth="1"/>
    <col min="6" max="6" width="12.421875" style="0" customWidth="1"/>
    <col min="7" max="7" width="17.7109375" style="4" customWidth="1"/>
    <col min="8" max="8" width="22.57421875" style="0" customWidth="1"/>
    <col min="9" max="9" width="16.8515625" style="0" customWidth="1"/>
    <col min="10" max="10" width="15.28125" style="4" customWidth="1"/>
    <col min="11" max="11" width="15.57421875" style="0" customWidth="1"/>
    <col min="12" max="12" width="21.57421875" style="0" customWidth="1"/>
    <col min="13" max="16384" width="11.421875" style="5" customWidth="1"/>
  </cols>
  <sheetData>
    <row r="1" spans="1:11" s="25" customFormat="1" ht="24.75" customHeight="1" thickBot="1">
      <c r="A1" s="16"/>
      <c r="B1" s="32"/>
      <c r="C1" s="29"/>
      <c r="D1" s="29"/>
      <c r="E1" s="29"/>
      <c r="F1" s="29"/>
      <c r="G1" s="29"/>
      <c r="H1" s="30"/>
      <c r="I1" s="30"/>
      <c r="J1" s="30"/>
      <c r="K1" s="31"/>
    </row>
    <row r="2" spans="1:11" s="25" customFormat="1" ht="45.75" customHeight="1" thickBot="1">
      <c r="A2" s="16"/>
      <c r="B2" s="96"/>
      <c r="C2" s="99"/>
      <c r="D2" s="100"/>
      <c r="E2" s="96" t="s">
        <v>19</v>
      </c>
      <c r="F2" s="97"/>
      <c r="G2" s="98"/>
      <c r="H2" s="96" t="s">
        <v>17</v>
      </c>
      <c r="I2" s="97"/>
      <c r="J2" s="98"/>
      <c r="K2" s="48" t="s">
        <v>18</v>
      </c>
    </row>
    <row r="3" spans="1:11" ht="26.25">
      <c r="A3" s="28"/>
      <c r="B3" s="9"/>
      <c r="C3" s="10"/>
      <c r="D3" s="17"/>
      <c r="E3" s="14" t="s">
        <v>14</v>
      </c>
      <c r="F3" s="6" t="s">
        <v>12</v>
      </c>
      <c r="G3" s="47" t="s">
        <v>20</v>
      </c>
      <c r="H3" s="14" t="s">
        <v>14</v>
      </c>
      <c r="I3" s="6" t="s">
        <v>12</v>
      </c>
      <c r="J3" s="20" t="s">
        <v>20</v>
      </c>
      <c r="K3" s="49"/>
    </row>
    <row r="4" spans="1:11" ht="15.75">
      <c r="A4" s="33" t="s">
        <v>0</v>
      </c>
      <c r="B4" s="11"/>
      <c r="C4" s="7"/>
      <c r="D4" s="18"/>
      <c r="E4" s="58"/>
      <c r="F4" s="23"/>
      <c r="G4" s="59"/>
      <c r="H4" s="58"/>
      <c r="I4" s="23"/>
      <c r="J4" s="59"/>
      <c r="K4" s="60"/>
    </row>
    <row r="5" spans="1:11" ht="15.75">
      <c r="A5" s="8" t="s">
        <v>1</v>
      </c>
      <c r="B5" s="13"/>
      <c r="C5" s="3"/>
      <c r="D5" s="19"/>
      <c r="E5" s="61">
        <v>68626</v>
      </c>
      <c r="F5" s="61">
        <v>15331</v>
      </c>
      <c r="G5" s="22">
        <f>SUM(E5:F5)</f>
        <v>83957</v>
      </c>
      <c r="H5" s="61">
        <v>88206</v>
      </c>
      <c r="I5" s="61">
        <v>12135</v>
      </c>
      <c r="J5" s="21">
        <f>SUM(H5:I5)</f>
        <v>100341</v>
      </c>
      <c r="K5" s="24">
        <f>(J5/G5)-100%</f>
        <v>0.19514751599032842</v>
      </c>
    </row>
    <row r="6" spans="1:11" ht="26.25">
      <c r="A6" s="27" t="s">
        <v>2</v>
      </c>
      <c r="B6" s="12"/>
      <c r="C6" s="1"/>
      <c r="D6" s="19"/>
      <c r="E6" s="61">
        <v>194828</v>
      </c>
      <c r="F6" s="61">
        <v>8402</v>
      </c>
      <c r="G6" s="22">
        <f aca="true" t="shared" si="0" ref="G6:G17">SUM(E6:F6)</f>
        <v>203230</v>
      </c>
      <c r="H6" s="61">
        <v>149761</v>
      </c>
      <c r="I6" s="61">
        <v>6036</v>
      </c>
      <c r="J6" s="21">
        <f aca="true" t="shared" si="1" ref="J6:J17">SUM(H6:I6)</f>
        <v>155797</v>
      </c>
      <c r="K6" s="24">
        <f aca="true" t="shared" si="2" ref="K6:K17">(J6/G6)-100%</f>
        <v>-0.2333956600895537</v>
      </c>
    </row>
    <row r="7" spans="1:11" ht="15.75">
      <c r="A7" s="8" t="s">
        <v>3</v>
      </c>
      <c r="B7" s="12"/>
      <c r="C7" s="1"/>
      <c r="D7" s="19"/>
      <c r="E7" s="61">
        <v>13534</v>
      </c>
      <c r="F7" s="61">
        <v>6335</v>
      </c>
      <c r="G7" s="22">
        <f t="shared" si="0"/>
        <v>19869</v>
      </c>
      <c r="H7" s="61">
        <f>23681+1894</f>
        <v>25575</v>
      </c>
      <c r="I7" s="61">
        <v>1243</v>
      </c>
      <c r="J7" s="21">
        <f t="shared" si="1"/>
        <v>26818</v>
      </c>
      <c r="K7" s="24">
        <f t="shared" si="2"/>
        <v>0.3497408022547688</v>
      </c>
    </row>
    <row r="8" spans="1:11" ht="15.75">
      <c r="A8" s="8" t="s">
        <v>4</v>
      </c>
      <c r="B8" s="12"/>
      <c r="C8" s="1"/>
      <c r="D8" s="19"/>
      <c r="E8" s="62">
        <v>40758</v>
      </c>
      <c r="F8" s="62">
        <v>2739</v>
      </c>
      <c r="G8" s="22">
        <f t="shared" si="0"/>
        <v>43497</v>
      </c>
      <c r="H8" s="63">
        <v>70528</v>
      </c>
      <c r="I8" s="63">
        <v>3721</v>
      </c>
      <c r="J8" s="21">
        <f t="shared" si="1"/>
        <v>74249</v>
      </c>
      <c r="K8" s="24">
        <f t="shared" si="2"/>
        <v>0.7069912867554085</v>
      </c>
    </row>
    <row r="9" spans="1:11" ht="15.75">
      <c r="A9" s="2" t="s">
        <v>5</v>
      </c>
      <c r="B9" s="12"/>
      <c r="C9" s="1"/>
      <c r="D9" s="19"/>
      <c r="E9" s="61">
        <v>28418</v>
      </c>
      <c r="F9" s="61">
        <v>372</v>
      </c>
      <c r="G9" s="22">
        <f t="shared" si="0"/>
        <v>28790</v>
      </c>
      <c r="H9" s="61">
        <f>15010+7000</f>
        <v>22010</v>
      </c>
      <c r="I9" s="61">
        <v>790</v>
      </c>
      <c r="J9" s="21">
        <f>SUM(H9:I9)</f>
        <v>22800</v>
      </c>
      <c r="K9" s="24">
        <f t="shared" si="2"/>
        <v>-0.20805835359499825</v>
      </c>
    </row>
    <row r="10" spans="1:11" ht="15.75">
      <c r="A10" s="2" t="s">
        <v>6</v>
      </c>
      <c r="B10" s="12"/>
      <c r="C10" s="23"/>
      <c r="D10" s="19"/>
      <c r="E10" s="61"/>
      <c r="F10" s="61"/>
      <c r="G10" s="22"/>
      <c r="H10" s="61">
        <v>4746</v>
      </c>
      <c r="I10" s="61">
        <v>30</v>
      </c>
      <c r="J10" s="21">
        <f t="shared" si="1"/>
        <v>4776</v>
      </c>
      <c r="K10" s="24"/>
    </row>
    <row r="11" spans="1:11" ht="15.75">
      <c r="A11" s="2" t="s">
        <v>7</v>
      </c>
      <c r="B11" s="12"/>
      <c r="C11" s="1"/>
      <c r="D11" s="19"/>
      <c r="E11" s="61">
        <v>12611</v>
      </c>
      <c r="F11" s="61">
        <v>1181</v>
      </c>
      <c r="G11" s="22">
        <f t="shared" si="0"/>
        <v>13792</v>
      </c>
      <c r="H11" s="61">
        <v>9806</v>
      </c>
      <c r="I11" s="61">
        <v>1148</v>
      </c>
      <c r="J11" s="21">
        <f t="shared" si="1"/>
        <v>10954</v>
      </c>
      <c r="K11" s="24">
        <f t="shared" si="2"/>
        <v>-0.2057714617169374</v>
      </c>
    </row>
    <row r="12" spans="1:11" ht="15.75">
      <c r="A12" s="2" t="s">
        <v>8</v>
      </c>
      <c r="B12" s="12"/>
      <c r="C12" s="1"/>
      <c r="D12" s="19"/>
      <c r="E12" s="61">
        <v>8702</v>
      </c>
      <c r="F12" s="61">
        <v>169</v>
      </c>
      <c r="G12" s="22">
        <f t="shared" si="0"/>
        <v>8871</v>
      </c>
      <c r="H12" s="61">
        <v>7510</v>
      </c>
      <c r="I12" s="61">
        <v>451</v>
      </c>
      <c r="J12" s="21">
        <f t="shared" si="1"/>
        <v>7961</v>
      </c>
      <c r="K12" s="24">
        <f t="shared" si="2"/>
        <v>-0.10258144515838119</v>
      </c>
    </row>
    <row r="13" spans="1:11" ht="15.75">
      <c r="A13" s="2" t="s">
        <v>9</v>
      </c>
      <c r="B13" s="12"/>
      <c r="C13" s="1"/>
      <c r="D13" s="19"/>
      <c r="E13" s="61">
        <v>15883</v>
      </c>
      <c r="F13" s="61">
        <v>888</v>
      </c>
      <c r="G13" s="22">
        <f t="shared" si="0"/>
        <v>16771</v>
      </c>
      <c r="H13" s="61">
        <v>15984</v>
      </c>
      <c r="I13" s="61">
        <v>1602</v>
      </c>
      <c r="J13" s="21">
        <f t="shared" si="1"/>
        <v>17586</v>
      </c>
      <c r="K13" s="24">
        <f t="shared" si="2"/>
        <v>0.04859579035239392</v>
      </c>
    </row>
    <row r="14" spans="1:11" ht="15.75">
      <c r="A14" s="2" t="s">
        <v>10</v>
      </c>
      <c r="B14" s="12"/>
      <c r="C14" s="1"/>
      <c r="D14" s="19"/>
      <c r="E14" s="61">
        <v>10869</v>
      </c>
      <c r="F14" s="61">
        <v>557</v>
      </c>
      <c r="G14" s="22">
        <f t="shared" si="0"/>
        <v>11426</v>
      </c>
      <c r="H14" s="61">
        <v>9032</v>
      </c>
      <c r="I14" s="61">
        <v>490</v>
      </c>
      <c r="J14" s="21">
        <f t="shared" si="1"/>
        <v>9522</v>
      </c>
      <c r="K14" s="24">
        <f t="shared" si="2"/>
        <v>-0.16663749343602308</v>
      </c>
    </row>
    <row r="15" spans="1:11" ht="16.5" thickBot="1">
      <c r="A15" s="50" t="s">
        <v>15</v>
      </c>
      <c r="B15" s="51"/>
      <c r="C15" s="52"/>
      <c r="D15" s="53"/>
      <c r="E15" s="64">
        <v>11023</v>
      </c>
      <c r="F15" s="64">
        <v>912</v>
      </c>
      <c r="G15" s="65">
        <f>SUM(E15:F15)</f>
        <v>11935</v>
      </c>
      <c r="H15" s="64">
        <v>11313</v>
      </c>
      <c r="I15" s="64">
        <v>938</v>
      </c>
      <c r="J15" s="54">
        <f t="shared" si="1"/>
        <v>12251</v>
      </c>
      <c r="K15" s="66">
        <f t="shared" si="2"/>
        <v>0.026476749057394278</v>
      </c>
    </row>
    <row r="16" spans="1:11" ht="13.5" thickBot="1">
      <c r="A16" s="55" t="s">
        <v>11</v>
      </c>
      <c r="B16" s="56"/>
      <c r="C16" s="57"/>
      <c r="D16" s="85"/>
      <c r="E16" s="67">
        <f>SUM(E9:E15)</f>
        <v>87506</v>
      </c>
      <c r="F16" s="67">
        <f>SUM(F9:F15)</f>
        <v>4079</v>
      </c>
      <c r="G16" s="86">
        <f t="shared" si="0"/>
        <v>91585</v>
      </c>
      <c r="H16" s="67">
        <f>SUM(H9:H15)</f>
        <v>80401</v>
      </c>
      <c r="I16" s="67">
        <f>SUM(I9:I15)</f>
        <v>5449</v>
      </c>
      <c r="J16" s="87">
        <f t="shared" si="1"/>
        <v>85850</v>
      </c>
      <c r="K16" s="68">
        <f t="shared" si="2"/>
        <v>-0.06261942457826064</v>
      </c>
    </row>
    <row r="17" spans="1:12" s="42" customFormat="1" ht="16.5" thickBot="1">
      <c r="A17" s="82" t="s">
        <v>13</v>
      </c>
      <c r="B17" s="43"/>
      <c r="C17" s="44"/>
      <c r="D17" s="45"/>
      <c r="E17" s="83">
        <f>SUM(E5:E15)</f>
        <v>405252</v>
      </c>
      <c r="F17" s="84">
        <f>SUM(F5:F15)</f>
        <v>36886</v>
      </c>
      <c r="G17" s="15">
        <f t="shared" si="0"/>
        <v>442138</v>
      </c>
      <c r="H17" s="83">
        <f>SUM(H5:H15)</f>
        <v>414471</v>
      </c>
      <c r="I17" s="84">
        <f>SUM(I5:I15)</f>
        <v>28584</v>
      </c>
      <c r="J17" s="15">
        <f t="shared" si="1"/>
        <v>443055</v>
      </c>
      <c r="K17" s="26">
        <f t="shared" si="2"/>
        <v>0.002074013090935356</v>
      </c>
      <c r="L17" s="46"/>
    </row>
    <row r="19" spans="1:4" ht="12.75">
      <c r="A19" s="35"/>
      <c r="B19" s="34"/>
      <c r="C19" s="34"/>
      <c r="D19" s="34"/>
    </row>
    <row r="22" ht="2.25" customHeight="1" thickBot="1"/>
    <row r="23" ht="13.5" hidden="1" thickBot="1"/>
    <row r="24" spans="1:10" ht="90.75" thickBot="1">
      <c r="A24" s="95" t="s">
        <v>0</v>
      </c>
      <c r="B24" s="38"/>
      <c r="C24" s="38"/>
      <c r="D24" s="38"/>
      <c r="E24" s="88" t="s">
        <v>16</v>
      </c>
      <c r="F24" s="92"/>
      <c r="G24" s="88" t="s">
        <v>16</v>
      </c>
      <c r="H24" s="36" t="s">
        <v>21</v>
      </c>
      <c r="I24" s="36" t="s">
        <v>20</v>
      </c>
      <c r="J24" s="36" t="s">
        <v>26</v>
      </c>
    </row>
    <row r="25" spans="1:12" s="25" customFormat="1" ht="32.25" thickBot="1">
      <c r="A25" s="91"/>
      <c r="B25" s="92"/>
      <c r="C25" s="92"/>
      <c r="D25" s="92"/>
      <c r="E25" s="90" t="s">
        <v>23</v>
      </c>
      <c r="F25" s="93"/>
      <c r="G25" s="90" t="s">
        <v>24</v>
      </c>
      <c r="H25" s="90" t="s">
        <v>22</v>
      </c>
      <c r="I25" s="94" t="s">
        <v>25</v>
      </c>
      <c r="J25" s="94"/>
      <c r="K25" s="89"/>
      <c r="L25" s="89"/>
    </row>
    <row r="26" spans="5:10" ht="12.75">
      <c r="E26" s="70"/>
      <c r="F26" s="69"/>
      <c r="G26" s="70"/>
      <c r="H26" s="71"/>
      <c r="I26" s="71"/>
      <c r="J26" s="71"/>
    </row>
    <row r="27" spans="1:10" ht="12.75">
      <c r="A27" s="8" t="s">
        <v>1</v>
      </c>
      <c r="E27" s="72">
        <v>234140.75</v>
      </c>
      <c r="F27" s="69"/>
      <c r="G27" s="72">
        <v>249061.6</v>
      </c>
      <c r="H27" s="72">
        <v>43509</v>
      </c>
      <c r="I27" s="72">
        <f aca="true" t="shared" si="3" ref="I27:I38">SUM(G27:H27)</f>
        <v>292570.6</v>
      </c>
      <c r="J27" s="72">
        <v>3.32</v>
      </c>
    </row>
    <row r="28" spans="1:10" ht="25.5">
      <c r="A28" s="27" t="s">
        <v>2</v>
      </c>
      <c r="E28" s="72">
        <v>314931</v>
      </c>
      <c r="F28" s="73"/>
      <c r="G28" s="72">
        <f>254654.4</f>
        <v>254654.4</v>
      </c>
      <c r="H28" s="72">
        <v>28676</v>
      </c>
      <c r="I28" s="72">
        <f t="shared" si="3"/>
        <v>283330.4</v>
      </c>
      <c r="J28" s="72">
        <v>1.89</v>
      </c>
    </row>
    <row r="29" spans="1:10" ht="12.75">
      <c r="A29" s="8" t="s">
        <v>3</v>
      </c>
      <c r="E29" s="72">
        <v>38119.8</v>
      </c>
      <c r="F29" s="73"/>
      <c r="G29" s="72">
        <f>50610.95+15026</f>
        <v>65636.95</v>
      </c>
      <c r="H29" s="72">
        <v>3522</v>
      </c>
      <c r="I29" s="72">
        <f t="shared" si="3"/>
        <v>69158.95</v>
      </c>
      <c r="J29" s="72">
        <v>2.7</v>
      </c>
    </row>
    <row r="30" spans="1:10" ht="12.75">
      <c r="A30" s="8" t="s">
        <v>4</v>
      </c>
      <c r="E30" s="74">
        <v>60964.78</v>
      </c>
      <c r="F30" s="73"/>
      <c r="G30" s="75">
        <f>94413.5+5500</f>
        <v>99913.5</v>
      </c>
      <c r="H30" s="75">
        <v>44425</v>
      </c>
      <c r="I30" s="75">
        <f t="shared" si="3"/>
        <v>144338.5</v>
      </c>
      <c r="J30" s="75">
        <v>2.05</v>
      </c>
    </row>
    <row r="31" spans="1:10" ht="12.75">
      <c r="A31" s="2" t="s">
        <v>5</v>
      </c>
      <c r="E31" s="72">
        <v>25938.1</v>
      </c>
      <c r="F31" s="73"/>
      <c r="G31" s="72">
        <v>20558.17</v>
      </c>
      <c r="H31" s="72">
        <v>43990</v>
      </c>
      <c r="I31" s="72">
        <f t="shared" si="3"/>
        <v>64548.17</v>
      </c>
      <c r="J31" s="72">
        <v>2.93</v>
      </c>
    </row>
    <row r="32" spans="1:10" ht="12.75">
      <c r="A32" s="2" t="s">
        <v>6</v>
      </c>
      <c r="E32" s="72"/>
      <c r="F32" s="73"/>
      <c r="G32" s="72">
        <v>4750</v>
      </c>
      <c r="H32" s="72">
        <v>0</v>
      </c>
      <c r="I32" s="72">
        <f t="shared" si="3"/>
        <v>4750</v>
      </c>
      <c r="J32" s="72">
        <v>1</v>
      </c>
    </row>
    <row r="33" spans="1:10" ht="12.75">
      <c r="A33" s="2" t="s">
        <v>7</v>
      </c>
      <c r="E33" s="72">
        <v>12168.7</v>
      </c>
      <c r="F33" s="73"/>
      <c r="G33" s="72">
        <v>12304.2</v>
      </c>
      <c r="H33" s="72">
        <v>3460.48</v>
      </c>
      <c r="I33" s="72">
        <f t="shared" si="3"/>
        <v>15764.68</v>
      </c>
      <c r="J33" s="72">
        <v>1.61</v>
      </c>
    </row>
    <row r="34" spans="1:10" ht="12.75">
      <c r="A34" s="2" t="s">
        <v>8</v>
      </c>
      <c r="E34" s="72">
        <v>8161.1</v>
      </c>
      <c r="F34" s="73"/>
      <c r="G34" s="72">
        <v>7820.48</v>
      </c>
      <c r="H34" s="72">
        <v>680.9</v>
      </c>
      <c r="I34" s="72">
        <f t="shared" si="3"/>
        <v>8501.38</v>
      </c>
      <c r="J34" s="72">
        <v>1.13</v>
      </c>
    </row>
    <row r="35" spans="1:10" ht="12.75">
      <c r="A35" s="2" t="s">
        <v>9</v>
      </c>
      <c r="E35" s="72">
        <v>14350.9</v>
      </c>
      <c r="F35" s="73"/>
      <c r="G35" s="72">
        <v>17602.65</v>
      </c>
      <c r="H35" s="72">
        <v>7102</v>
      </c>
      <c r="I35" s="72">
        <f t="shared" si="3"/>
        <v>24704.65</v>
      </c>
      <c r="J35" s="72">
        <v>1.55</v>
      </c>
    </row>
    <row r="36" spans="1:10" ht="12.75">
      <c r="A36" s="2" t="s">
        <v>10</v>
      </c>
      <c r="E36" s="72">
        <v>13440.1</v>
      </c>
      <c r="F36" s="73"/>
      <c r="G36" s="72">
        <f>8389</f>
        <v>8389</v>
      </c>
      <c r="H36" s="72">
        <v>1327.11</v>
      </c>
      <c r="I36" s="72">
        <f t="shared" si="3"/>
        <v>9716.11</v>
      </c>
      <c r="J36" s="72">
        <v>1.08</v>
      </c>
    </row>
    <row r="37" spans="1:10" ht="13.5" thickBot="1">
      <c r="A37" s="2" t="s">
        <v>15</v>
      </c>
      <c r="E37" s="76">
        <v>14185.35</v>
      </c>
      <c r="F37" s="73"/>
      <c r="G37" s="76">
        <v>13770</v>
      </c>
      <c r="H37" s="76">
        <v>104.02</v>
      </c>
      <c r="I37" s="72">
        <f t="shared" si="3"/>
        <v>13874.02</v>
      </c>
      <c r="J37" s="72">
        <v>1.23</v>
      </c>
    </row>
    <row r="38" spans="1:10" ht="13.5" thickBot="1">
      <c r="A38" s="37" t="s">
        <v>11</v>
      </c>
      <c r="E38" s="77">
        <f>SUM(E31:E37)</f>
        <v>88244.25000000001</v>
      </c>
      <c r="F38" s="78"/>
      <c r="G38" s="77">
        <f>SUM(G31:G37)</f>
        <v>85194.5</v>
      </c>
      <c r="H38" s="77">
        <f>SUM(H31:H37)</f>
        <v>56664.51</v>
      </c>
      <c r="I38" s="79">
        <f t="shared" si="3"/>
        <v>141859.01</v>
      </c>
      <c r="J38" s="79">
        <v>1.76</v>
      </c>
    </row>
    <row r="39" spans="1:10" ht="16.5" thickBot="1">
      <c r="A39" s="40" t="s">
        <v>13</v>
      </c>
      <c r="B39" s="41"/>
      <c r="C39" s="41"/>
      <c r="D39" s="41"/>
      <c r="E39" s="80">
        <f>SUM(E27:E37)</f>
        <v>736400.58</v>
      </c>
      <c r="F39" s="78"/>
      <c r="G39" s="80">
        <f>SUM(G27:G37)</f>
        <v>754460.95</v>
      </c>
      <c r="H39" s="81">
        <f>SUM(H27:H37)</f>
        <v>176796.50999999998</v>
      </c>
      <c r="I39" s="80">
        <f>SUM(I27:I37)</f>
        <v>931257.4600000001</v>
      </c>
      <c r="J39" s="80"/>
    </row>
    <row r="40" spans="5:8" ht="15.75">
      <c r="E40" s="39"/>
      <c r="F40" s="5"/>
      <c r="G40" s="39"/>
      <c r="H40" s="5"/>
    </row>
  </sheetData>
  <mergeCells count="3">
    <mergeCell ref="E2:G2"/>
    <mergeCell ref="H2:J2"/>
    <mergeCell ref="B2:D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  <headerFooter alignWithMargins="0">
    <oddHeader>&amp;CLVR Museen
Gesamt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 Petra</dc:creator>
  <cp:keywords/>
  <dc:description/>
  <cp:lastModifiedBy>Jung Petra</cp:lastModifiedBy>
  <cp:lastPrinted>2006-07-06T10:26:30Z</cp:lastPrinted>
  <dcterms:created xsi:type="dcterms:W3CDTF">2006-01-23T07:23:41Z</dcterms:created>
  <dcterms:modified xsi:type="dcterms:W3CDTF">2006-07-10T08:51:21Z</dcterms:modified>
  <cp:category/>
  <cp:version/>
  <cp:contentType/>
  <cp:contentStatus/>
</cp:coreProperties>
</file>