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85" activeTab="0"/>
  </bookViews>
  <sheets>
    <sheet name="Besucherzahlen Januar 2005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<sst xmlns="http://schemas.openxmlformats.org/spreadsheetml/2006/main" count="38" uniqueCount="34">
  <si>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Artikel Bezeichnung</t>
  </si>
  <si>
    <t>1. Zahlende Besucher</t>
  </si>
  <si>
    <t>Ermäß. + Audioguide Kombi</t>
  </si>
  <si>
    <t>Ermäß. Verbund</t>
  </si>
  <si>
    <t>Fam. +Audioguide 2 Erw. + 1 Ki</t>
  </si>
  <si>
    <t>Fam. +Audioguide 2 Erw. + 2 Ki</t>
  </si>
  <si>
    <t>Fam. 1 Erw. + 3 Kinder</t>
  </si>
  <si>
    <t>Fam. 1 Erw. + 4 Kinder</t>
  </si>
  <si>
    <t>Fam. 2 Erw. + 1 Kind</t>
  </si>
  <si>
    <t>Fam. 2 Erw. + 2 Kind</t>
  </si>
  <si>
    <t>Fam. 2 Erw. + 3 Kinder</t>
  </si>
  <si>
    <t>Fam. 2 Erw. + 4 Kinder</t>
  </si>
  <si>
    <t>Fam. 2 Erw. + 5 Kinder</t>
  </si>
  <si>
    <t>Fam. Verbund 2 Erw. + 1 Kind</t>
  </si>
  <si>
    <t>Jahreskarte</t>
  </si>
  <si>
    <t>Kinder/Jugend. Einzeleintritt</t>
  </si>
  <si>
    <t>Kinder/Jugend.Gruppeneintritt</t>
  </si>
  <si>
    <t xml:space="preserve">Besucherzahlen </t>
  </si>
  <si>
    <t>Umsatz</t>
  </si>
  <si>
    <t>Gesamt</t>
  </si>
  <si>
    <t>Erwachs. Einzeleintritt Verbund</t>
  </si>
  <si>
    <t xml:space="preserve">Ermäß. Stund./Schwer,Behind. </t>
  </si>
  <si>
    <t>Monat</t>
  </si>
  <si>
    <t>Erwachsene  Einzeleintritt</t>
  </si>
  <si>
    <t>Erwachsene  Gruppeneintritt</t>
  </si>
  <si>
    <t xml:space="preserve">Erwachsene + Audioguide Einzel </t>
  </si>
  <si>
    <t>Fam. Verbund 1 Erw. + 3 Kinder</t>
  </si>
  <si>
    <t>Fam. Verbund 2 Erw. + 2 Kinder</t>
  </si>
  <si>
    <t>Fam. Verbund 2 Erw. + 3 Kinder</t>
  </si>
  <si>
    <t>Jahreskarte Fam. 2 Erw. + 2 K</t>
  </si>
  <si>
    <t>Tabelle 1     Besucherzahlen und Erlöse aus Eintrittsentgelten für das Museum……</t>
  </si>
  <si>
    <t>Summe</t>
  </si>
  <si>
    <t>2. Freikarten *</t>
  </si>
  <si>
    <t>*Freikarten erhalten z.B. die Mitarbeiter des LVR; Besuchergruppen, die wie allg. üblich, in Museen freien Eintritt erhalten (z.B. Busfahrer, 2 Begleitpers. bei Schulklassen, Presse, Kinder unter 6 Jahren); Fördergeber; Bürger der Belegenheitsgemeinde, soweit vertraglich vereinbart; Institutionen, die mit den Museen kooperieren; Teilnehmer von Sonderveranstaltungen; Rabatte auf Eintrittspreise werden für begrenzte Sonderaktionen gewährt (z.B. Aktion des Kölner Stadtanzeigers für seine Leser).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</si>
</sst>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  <numFmt numFmtId="175" formatCode="[$-407]mmmm\ yy;@"/>
    <numFmt numFmtId="176" formatCode="[$-407]d/\ mmmm\ yyyy;@"/>
    <numFmt numFmtId="177" formatCode="#,##0.00\ [$€-1]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74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5" fontId="8" fillId="0" borderId="5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 horizontal="center"/>
    </xf>
    <xf numFmtId="174" fontId="7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8" xfId="0" applyBorder="1" applyAlignment="1">
      <alignment/>
    </xf>
    <xf numFmtId="3" fontId="6" fillId="0" borderId="9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5" xfId="0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1" sqref="A1:IV2"/>
    </sheetView>
  </sheetViews>
  <sheetFormatPr defaultColWidth="11.421875" defaultRowHeight="12.75"/>
  <cols>
    <col min="1" max="1" width="36.140625" style="0" customWidth="1"/>
    <col min="2" max="2" width="18.421875" style="0" customWidth="1"/>
    <col min="3" max="3" width="13.8515625" style="0" customWidth="1"/>
    <col min="4" max="4" width="18.421875" style="0" customWidth="1"/>
    <col min="5" max="5" width="13.8515625" style="0" customWidth="1"/>
    <col min="6" max="6" width="19.57421875" style="0" customWidth="1"/>
    <col min="7" max="7" width="13.8515625" style="0" customWidth="1"/>
  </cols>
  <sheetData>
    <row r="1" s="27" customFormat="1" ht="26.25">
      <c r="A1" s="26" t="s">
        <v>30</v>
      </c>
    </row>
    <row r="2" ht="13.5" thickBot="1"/>
    <row r="3" spans="1:7" ht="18.75" thickBot="1">
      <c r="A3" s="11" t="s">
        <v>22</v>
      </c>
      <c r="B3" s="6">
        <v>38353</v>
      </c>
      <c r="C3" s="5"/>
      <c r="D3" s="6">
        <v>38384</v>
      </c>
      <c r="E3" s="5"/>
      <c r="F3" s="6">
        <v>38412</v>
      </c>
      <c r="G3" s="5"/>
    </row>
    <row r="4" spans="1:7" ht="26.25" customHeight="1" thickBot="1">
      <c r="A4" s="11" t="s">
        <v>0</v>
      </c>
      <c r="B4" s="12" t="s">
        <v>17</v>
      </c>
      <c r="C4" s="13" t="s">
        <v>18</v>
      </c>
      <c r="D4" s="12" t="s">
        <v>17</v>
      </c>
      <c r="E4" s="13" t="s">
        <v>18</v>
      </c>
      <c r="F4" s="12" t="s">
        <v>17</v>
      </c>
      <c r="G4" s="13" t="s">
        <v>18</v>
      </c>
    </row>
    <row r="5" spans="1:7" ht="26.25" customHeight="1">
      <c r="A5" s="1" t="s">
        <v>1</v>
      </c>
      <c r="B5" s="2"/>
      <c r="C5" s="3"/>
      <c r="D5" s="2"/>
      <c r="E5" s="3"/>
      <c r="F5" s="2"/>
      <c r="G5" s="3"/>
    </row>
    <row r="6" spans="1:7" ht="18.75" customHeight="1">
      <c r="A6" s="4" t="s">
        <v>23</v>
      </c>
      <c r="B6" s="9">
        <v>1876</v>
      </c>
      <c r="C6" s="7">
        <f>B6*5</f>
        <v>9380</v>
      </c>
      <c r="D6" s="9">
        <v>2100</v>
      </c>
      <c r="E6" s="7">
        <f>D6*5</f>
        <v>10500</v>
      </c>
      <c r="F6" s="9">
        <v>3000</v>
      </c>
      <c r="G6" s="7">
        <f>F6*5</f>
        <v>15000</v>
      </c>
    </row>
    <row r="7" spans="1:7" ht="18.75" customHeight="1">
      <c r="A7" s="4" t="s">
        <v>24</v>
      </c>
      <c r="B7" s="9">
        <v>77</v>
      </c>
      <c r="C7" s="7">
        <f>B7*4.5</f>
        <v>346.5</v>
      </c>
      <c r="D7" s="9">
        <v>102</v>
      </c>
      <c r="E7" s="7">
        <f>D7*4.5</f>
        <v>459</v>
      </c>
      <c r="F7" s="9">
        <v>350</v>
      </c>
      <c r="G7" s="7">
        <f>F7*4.5</f>
        <v>1575</v>
      </c>
    </row>
    <row r="8" spans="1:7" ht="18.75" customHeight="1">
      <c r="A8" s="4" t="s">
        <v>25</v>
      </c>
      <c r="B8" s="9">
        <v>6</v>
      </c>
      <c r="C8" s="7">
        <f>B8*5</f>
        <v>30</v>
      </c>
      <c r="D8" s="9">
        <v>10</v>
      </c>
      <c r="E8" s="7">
        <f>D8*5</f>
        <v>50</v>
      </c>
      <c r="F8" s="9">
        <v>15</v>
      </c>
      <c r="G8" s="7">
        <f>F8*5</f>
        <v>75</v>
      </c>
    </row>
    <row r="9" spans="1:7" ht="18.75" customHeight="1">
      <c r="A9" s="4" t="s">
        <v>20</v>
      </c>
      <c r="B9" s="9">
        <v>165</v>
      </c>
      <c r="C9" s="7">
        <f>B9*5.5</f>
        <v>907.5</v>
      </c>
      <c r="D9" s="9">
        <v>200</v>
      </c>
      <c r="E9" s="7">
        <f>D9*5.5</f>
        <v>1100</v>
      </c>
      <c r="F9" s="9">
        <v>350</v>
      </c>
      <c r="G9" s="7">
        <f>F9*5.5</f>
        <v>1925</v>
      </c>
    </row>
    <row r="10" spans="1:7" ht="18.75" customHeight="1">
      <c r="A10" s="4" t="s">
        <v>15</v>
      </c>
      <c r="B10" s="9">
        <v>1</v>
      </c>
      <c r="C10" s="7">
        <f>B10*3.5</f>
        <v>3.5</v>
      </c>
      <c r="D10" s="9">
        <v>10</v>
      </c>
      <c r="E10" s="7">
        <f>D10*3.5</f>
        <v>35</v>
      </c>
      <c r="F10" s="9">
        <v>15</v>
      </c>
      <c r="G10" s="7">
        <f>F10*3.5</f>
        <v>52.5</v>
      </c>
    </row>
    <row r="11" spans="1:7" ht="18.75" customHeight="1">
      <c r="A11" s="4" t="s">
        <v>16</v>
      </c>
      <c r="B11" s="9">
        <v>348</v>
      </c>
      <c r="C11" s="7">
        <f>B11*3</f>
        <v>1044</v>
      </c>
      <c r="D11" s="9">
        <v>500</v>
      </c>
      <c r="E11" s="7">
        <f>D11*3</f>
        <v>1500</v>
      </c>
      <c r="F11" s="9">
        <v>650</v>
      </c>
      <c r="G11" s="7">
        <f>F11*3</f>
        <v>1950</v>
      </c>
    </row>
    <row r="12" spans="1:7" ht="18.75" customHeight="1">
      <c r="A12" s="4" t="s">
        <v>2</v>
      </c>
      <c r="B12" s="9">
        <v>41</v>
      </c>
      <c r="C12" s="7">
        <f>B12*4</f>
        <v>164</v>
      </c>
      <c r="D12" s="9">
        <v>245</v>
      </c>
      <c r="E12" s="7">
        <f>D12*4</f>
        <v>980</v>
      </c>
      <c r="F12" s="9">
        <v>50</v>
      </c>
      <c r="G12" s="7">
        <f>F12*4</f>
        <v>200</v>
      </c>
    </row>
    <row r="13" spans="1:7" ht="18.75" customHeight="1">
      <c r="A13" s="4" t="s">
        <v>21</v>
      </c>
      <c r="B13" s="9">
        <f>2*3</f>
        <v>6</v>
      </c>
      <c r="C13" s="7">
        <f>B13*3.5</f>
        <v>21</v>
      </c>
      <c r="D13" s="9">
        <v>16</v>
      </c>
      <c r="E13" s="7">
        <f>D13*3.5</f>
        <v>56</v>
      </c>
      <c r="F13" s="9">
        <v>35</v>
      </c>
      <c r="G13" s="7">
        <f>F13*3.5</f>
        <v>122.5</v>
      </c>
    </row>
    <row r="14" spans="1:7" ht="18.75" customHeight="1">
      <c r="A14" s="4" t="s">
        <v>3</v>
      </c>
      <c r="B14" s="9">
        <f>2*4</f>
        <v>8</v>
      </c>
      <c r="C14" s="7">
        <f>B14*5</f>
        <v>40</v>
      </c>
      <c r="D14" s="9">
        <v>12</v>
      </c>
      <c r="E14" s="7">
        <f>D14*5</f>
        <v>60</v>
      </c>
      <c r="F14" s="9">
        <v>35</v>
      </c>
      <c r="G14" s="7">
        <f>F14*5</f>
        <v>175</v>
      </c>
    </row>
    <row r="15" spans="1:7" ht="18.75" customHeight="1">
      <c r="A15" s="4" t="s">
        <v>4</v>
      </c>
      <c r="B15" s="9">
        <f>4*4</f>
        <v>16</v>
      </c>
      <c r="C15" s="7">
        <f aca="true" t="shared" si="0" ref="C15:C23">B15*10</f>
        <v>160</v>
      </c>
      <c r="D15" s="9">
        <v>25</v>
      </c>
      <c r="E15" s="7">
        <f aca="true" t="shared" si="1" ref="E15:E23">D15*10</f>
        <v>250</v>
      </c>
      <c r="F15" s="9">
        <v>25</v>
      </c>
      <c r="G15" s="7">
        <f aca="true" t="shared" si="2" ref="G15:G23">F15*10</f>
        <v>250</v>
      </c>
    </row>
    <row r="16" spans="1:7" ht="18.75" customHeight="1">
      <c r="A16" s="4" t="s">
        <v>5</v>
      </c>
      <c r="B16" s="9">
        <f>1*5</f>
        <v>5</v>
      </c>
      <c r="C16" s="7">
        <f t="shared" si="0"/>
        <v>50</v>
      </c>
      <c r="D16" s="9">
        <v>10</v>
      </c>
      <c r="E16" s="7">
        <f t="shared" si="1"/>
        <v>100</v>
      </c>
      <c r="F16" s="9">
        <v>10</v>
      </c>
      <c r="G16" s="7">
        <f t="shared" si="2"/>
        <v>100</v>
      </c>
    </row>
    <row r="17" spans="1:7" ht="18.75" customHeight="1">
      <c r="A17" s="4" t="s">
        <v>6</v>
      </c>
      <c r="B17" s="9">
        <f>134*3</f>
        <v>402</v>
      </c>
      <c r="C17" s="7">
        <f t="shared" si="0"/>
        <v>4020</v>
      </c>
      <c r="D17" s="9">
        <v>500</v>
      </c>
      <c r="E17" s="7">
        <f t="shared" si="1"/>
        <v>5000</v>
      </c>
      <c r="F17" s="9">
        <v>600</v>
      </c>
      <c r="G17" s="7">
        <f t="shared" si="2"/>
        <v>6000</v>
      </c>
    </row>
    <row r="18" spans="1:7" ht="18.75" customHeight="1">
      <c r="A18" s="4" t="s">
        <v>7</v>
      </c>
      <c r="B18" s="9">
        <f>320*4</f>
        <v>1280</v>
      </c>
      <c r="C18" s="7">
        <f t="shared" si="0"/>
        <v>12800</v>
      </c>
      <c r="D18" s="9">
        <v>1500</v>
      </c>
      <c r="E18" s="7">
        <f t="shared" si="1"/>
        <v>15000</v>
      </c>
      <c r="F18" s="9">
        <v>1850</v>
      </c>
      <c r="G18" s="7">
        <f t="shared" si="2"/>
        <v>18500</v>
      </c>
    </row>
    <row r="19" spans="1:7" ht="18.75" customHeight="1">
      <c r="A19" s="4" t="s">
        <v>8</v>
      </c>
      <c r="B19" s="9">
        <f>147*5</f>
        <v>735</v>
      </c>
      <c r="C19" s="7">
        <f t="shared" si="0"/>
        <v>7350</v>
      </c>
      <c r="D19" s="9">
        <v>800</v>
      </c>
      <c r="E19" s="7">
        <f t="shared" si="1"/>
        <v>8000</v>
      </c>
      <c r="F19" s="9">
        <v>950</v>
      </c>
      <c r="G19" s="7">
        <f t="shared" si="2"/>
        <v>9500</v>
      </c>
    </row>
    <row r="20" spans="1:7" ht="18.75" customHeight="1">
      <c r="A20" s="4" t="s">
        <v>9</v>
      </c>
      <c r="B20" s="9">
        <f>15*6</f>
        <v>90</v>
      </c>
      <c r="C20" s="7">
        <f t="shared" si="0"/>
        <v>900</v>
      </c>
      <c r="D20" s="9">
        <v>120</v>
      </c>
      <c r="E20" s="7">
        <f t="shared" si="1"/>
        <v>1200</v>
      </c>
      <c r="F20" s="9">
        <v>350</v>
      </c>
      <c r="G20" s="7">
        <f t="shared" si="2"/>
        <v>3500</v>
      </c>
    </row>
    <row r="21" spans="1:7" ht="18.75" customHeight="1">
      <c r="A21" s="4" t="s">
        <v>10</v>
      </c>
      <c r="B21" s="9">
        <f>1*7</f>
        <v>7</v>
      </c>
      <c r="C21" s="7">
        <f t="shared" si="0"/>
        <v>70</v>
      </c>
      <c r="D21" s="9">
        <v>10</v>
      </c>
      <c r="E21" s="7">
        <f t="shared" si="1"/>
        <v>100</v>
      </c>
      <c r="F21" s="9">
        <v>38</v>
      </c>
      <c r="G21" s="7">
        <f t="shared" si="2"/>
        <v>380</v>
      </c>
    </row>
    <row r="22" spans="1:7" ht="18.75" customHeight="1">
      <c r="A22" s="4" t="s">
        <v>11</v>
      </c>
      <c r="B22" s="9">
        <f>9*4</f>
        <v>36</v>
      </c>
      <c r="C22" s="7">
        <f t="shared" si="0"/>
        <v>360</v>
      </c>
      <c r="D22" s="9">
        <v>40</v>
      </c>
      <c r="E22" s="7">
        <f t="shared" si="1"/>
        <v>400</v>
      </c>
      <c r="F22" s="9">
        <v>40</v>
      </c>
      <c r="G22" s="7">
        <f t="shared" si="2"/>
        <v>400</v>
      </c>
    </row>
    <row r="23" spans="1:7" ht="18.75" customHeight="1">
      <c r="A23" s="4" t="s">
        <v>12</v>
      </c>
      <c r="B23" s="9">
        <f>7*3</f>
        <v>21</v>
      </c>
      <c r="C23" s="7">
        <f t="shared" si="0"/>
        <v>210</v>
      </c>
      <c r="D23" s="9">
        <v>50</v>
      </c>
      <c r="E23" s="7">
        <f t="shared" si="1"/>
        <v>500</v>
      </c>
      <c r="F23" s="9">
        <v>50</v>
      </c>
      <c r="G23" s="7">
        <f t="shared" si="2"/>
        <v>500</v>
      </c>
    </row>
    <row r="24" spans="1:7" ht="18.75" customHeight="1">
      <c r="A24" s="4" t="s">
        <v>26</v>
      </c>
      <c r="B24" s="9">
        <f>41*4</f>
        <v>164</v>
      </c>
      <c r="C24" s="7">
        <f>B24*13</f>
        <v>2132</v>
      </c>
      <c r="D24" s="9">
        <v>200</v>
      </c>
      <c r="E24" s="7">
        <f>D24*13</f>
        <v>2600</v>
      </c>
      <c r="F24" s="9">
        <v>350</v>
      </c>
      <c r="G24" s="7">
        <f aca="true" t="shared" si="3" ref="G24:G29">F24*13</f>
        <v>4550</v>
      </c>
    </row>
    <row r="25" spans="1:7" ht="18.75" customHeight="1">
      <c r="A25" s="4" t="s">
        <v>13</v>
      </c>
      <c r="B25" s="9">
        <f>1*5</f>
        <v>5</v>
      </c>
      <c r="C25" s="7">
        <f aca="true" t="shared" si="4" ref="C25:E29">B25*13</f>
        <v>65</v>
      </c>
      <c r="D25" s="9">
        <v>10</v>
      </c>
      <c r="E25" s="7">
        <f t="shared" si="4"/>
        <v>130</v>
      </c>
      <c r="F25" s="9">
        <v>35</v>
      </c>
      <c r="G25" s="7">
        <f t="shared" si="3"/>
        <v>455</v>
      </c>
    </row>
    <row r="26" spans="1:7" ht="18.75" customHeight="1">
      <c r="A26" s="4" t="s">
        <v>27</v>
      </c>
      <c r="B26" s="9">
        <v>1</v>
      </c>
      <c r="C26" s="7">
        <f t="shared" si="4"/>
        <v>13</v>
      </c>
      <c r="D26" s="9">
        <v>3</v>
      </c>
      <c r="E26" s="7">
        <f t="shared" si="4"/>
        <v>39</v>
      </c>
      <c r="F26" s="9">
        <v>20</v>
      </c>
      <c r="G26" s="7">
        <f t="shared" si="3"/>
        <v>260</v>
      </c>
    </row>
    <row r="27" spans="1:7" ht="18.75" customHeight="1">
      <c r="A27" s="4" t="s">
        <v>28</v>
      </c>
      <c r="B27" s="9">
        <v>1</v>
      </c>
      <c r="C27" s="7">
        <f t="shared" si="4"/>
        <v>13</v>
      </c>
      <c r="D27" s="9">
        <v>1</v>
      </c>
      <c r="E27" s="7">
        <f t="shared" si="4"/>
        <v>13</v>
      </c>
      <c r="F27" s="9">
        <v>10</v>
      </c>
      <c r="G27" s="7">
        <f t="shared" si="3"/>
        <v>130</v>
      </c>
    </row>
    <row r="28" spans="1:7" ht="18.75" customHeight="1">
      <c r="A28" s="4" t="s">
        <v>14</v>
      </c>
      <c r="B28" s="9">
        <v>23</v>
      </c>
      <c r="C28" s="7">
        <f t="shared" si="4"/>
        <v>299</v>
      </c>
      <c r="D28" s="9">
        <v>25</v>
      </c>
      <c r="E28" s="7">
        <f t="shared" si="4"/>
        <v>325</v>
      </c>
      <c r="F28" s="9">
        <v>50</v>
      </c>
      <c r="G28" s="7">
        <f t="shared" si="3"/>
        <v>650</v>
      </c>
    </row>
    <row r="29" spans="1:7" ht="18.75" customHeight="1" thickBot="1">
      <c r="A29" s="15" t="s">
        <v>29</v>
      </c>
      <c r="B29" s="16">
        <v>62</v>
      </c>
      <c r="C29" s="17">
        <f t="shared" si="4"/>
        <v>806</v>
      </c>
      <c r="D29" s="16">
        <v>40</v>
      </c>
      <c r="E29" s="17">
        <f t="shared" si="4"/>
        <v>520</v>
      </c>
      <c r="F29" s="16">
        <v>150</v>
      </c>
      <c r="G29" s="17">
        <f t="shared" si="3"/>
        <v>1950</v>
      </c>
    </row>
    <row r="30" spans="1:7" s="21" customFormat="1" ht="21.75" customHeight="1" thickBot="1">
      <c r="A30" s="18" t="s">
        <v>31</v>
      </c>
      <c r="B30" s="19">
        <f aca="true" t="shared" si="5" ref="B30:G30">SUM(B10:B29)</f>
        <v>3252</v>
      </c>
      <c r="C30" s="20">
        <f t="shared" si="5"/>
        <v>30520.5</v>
      </c>
      <c r="D30" s="19">
        <f t="shared" si="5"/>
        <v>4117</v>
      </c>
      <c r="E30" s="20">
        <f t="shared" si="5"/>
        <v>36808</v>
      </c>
      <c r="F30" s="19">
        <f t="shared" si="5"/>
        <v>5313</v>
      </c>
      <c r="G30" s="20">
        <f t="shared" si="5"/>
        <v>49625</v>
      </c>
    </row>
    <row r="31" spans="1:7" s="22" customFormat="1" ht="21.75" customHeight="1" thickBot="1">
      <c r="A31" s="14" t="s">
        <v>32</v>
      </c>
      <c r="B31" s="10">
        <v>1908</v>
      </c>
      <c r="C31" s="8"/>
      <c r="D31" s="10">
        <v>2255</v>
      </c>
      <c r="E31" s="8"/>
      <c r="F31" s="10">
        <v>3975</v>
      </c>
      <c r="G31" s="8"/>
    </row>
    <row r="32" spans="1:7" s="22" customFormat="1" ht="21.75" customHeight="1" thickBot="1">
      <c r="A32" s="23" t="s">
        <v>19</v>
      </c>
      <c r="B32" s="24">
        <v>5160</v>
      </c>
      <c r="C32" s="25">
        <v>30520</v>
      </c>
      <c r="D32" s="24">
        <v>6372</v>
      </c>
      <c r="E32" s="25">
        <v>36808</v>
      </c>
      <c r="F32" s="24">
        <v>9288</v>
      </c>
      <c r="G32" s="25">
        <v>49625</v>
      </c>
    </row>
    <row r="34" spans="1:7" s="29" customFormat="1" ht="27.75" customHeight="1">
      <c r="A34" s="28"/>
      <c r="B34" s="28"/>
      <c r="C34" s="28"/>
      <c r="D34" s="28"/>
      <c r="E34" s="28"/>
      <c r="F34" s="28"/>
      <c r="G34" s="28"/>
    </row>
    <row r="35" spans="1:7" s="32" customFormat="1" ht="68.25" customHeight="1">
      <c r="A35" s="30" t="s">
        <v>33</v>
      </c>
      <c r="B35" s="30"/>
      <c r="C35" s="30"/>
      <c r="D35" s="30"/>
      <c r="E35" s="31"/>
      <c r="F35" s="31"/>
      <c r="G35" s="31"/>
    </row>
  </sheetData>
  <mergeCells count="1">
    <mergeCell ref="A35:G35"/>
  </mergeCells>
  <printOptions verticalCentered="1"/>
  <pageMargins left="0.7086614173228347" right="0.7874015748031497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rv00001</dc:creator>
  <cp:keywords/>
  <dc:description/>
  <cp:lastModifiedBy>InfoKom</cp:lastModifiedBy>
  <cp:lastPrinted>2005-04-25T14:41:02Z</cp:lastPrinted>
  <dcterms:created xsi:type="dcterms:W3CDTF">2005-03-18T12:05:39Z</dcterms:created>
  <dcterms:modified xsi:type="dcterms:W3CDTF">2005-04-25T14:42:13Z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-269266795</vt:i4>
  </property>
  <property fmtid="{D5CDD505-2E9C-101B-9397-08002B2CF9AE}" pid="3" name="_EmailSubject">
    <vt:lpwstr>Letzte Korrektur Listen Eintrittspreis-Gestaltung der LVR-Museen, Vorlage Kulturausschuss</vt:lpwstr>
  </property>
  <property fmtid="{D5CDD505-2E9C-101B-9397-08002B2CF9AE}" pid="4" name="_AuthorEmail">
    <vt:lpwstr>A.Wieland@rheinlandkultur.de</vt:lpwstr>
  </property>
  <property fmtid="{D5CDD505-2E9C-101B-9397-08002B2CF9AE}" pid="5" name="_AuthorEmailDisplayName">
    <vt:lpwstr>Wieland, Angela</vt:lpwstr>
  </property>
  <property fmtid="{D5CDD505-2E9C-101B-9397-08002B2CF9AE}" pid="6" name="_PreviousAdHocReviewCycleID">
    <vt:i4>967030216</vt:i4>
  </property>
  <property fmtid="{D5CDD505-2E9C-101B-9397-08002B2CF9AE}" pid="7" name="_ReviewingToolsShownOnce">
    <vt:lpwstr/>
  </property>
</Properties>
</file>